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135" activeTab="3"/>
  </bookViews>
  <sheets>
    <sheet name="Travel" sheetId="1" r:id="rId1"/>
    <sheet name="Hospitality" sheetId="2" r:id="rId2"/>
    <sheet name="Gifts &amp; Hospitality received" sheetId="3" r:id="rId3"/>
    <sheet name="Other" sheetId="4" r:id="rId4"/>
  </sheets>
  <definedNames>
    <definedName name="_xlnm._FilterDatabase" localSheetId="1" hidden="1">Hospitality!$A$4:$E$35</definedName>
    <definedName name="_xlnm.Print_Area" localSheetId="2">'Gifts &amp; Hospitality received'!$A$1:$D$13</definedName>
    <definedName name="_xlnm.Print_Area" localSheetId="1">Hospitality!$A$1:$E$35</definedName>
    <definedName name="_xlnm.Print_Area" localSheetId="3">Other!$A$1:$E$35</definedName>
    <definedName name="_xlnm.Print_Area" localSheetId="0">Travel!$A$3:$E$66</definedName>
    <definedName name="_xlnm.Print_Titles" localSheetId="2">'Gifts &amp; Hospitality received'!$6:$6</definedName>
    <definedName name="_xlnm.Print_Titles" localSheetId="1">Hospitality!$6:$6</definedName>
    <definedName name="_xlnm.Print_Titles" localSheetId="3">Other!$6:$6</definedName>
    <definedName name="_xlnm.Print_Titles" localSheetId="0">Travel!#REF!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4" l="1"/>
  <c r="B33" i="4"/>
  <c r="B14" i="4"/>
  <c r="B34" i="2"/>
  <c r="B27" i="2"/>
  <c r="B33" i="2"/>
  <c r="B32" i="1" l="1"/>
  <c r="B64" i="1" s="1"/>
  <c r="B23" i="1"/>
  <c r="B25" i="1" s="1"/>
  <c r="B65" i="1" l="1"/>
  <c r="E2" i="4"/>
  <c r="D2" i="3"/>
  <c r="E2" i="2"/>
  <c r="D12" i="3"/>
  <c r="B67" i="2"/>
</calcChain>
</file>

<file path=xl/sharedStrings.xml><?xml version="1.0" encoding="utf-8"?>
<sst xmlns="http://schemas.openxmlformats.org/spreadsheetml/2006/main" count="406" uniqueCount="219">
  <si>
    <t>Education New Zealand</t>
  </si>
  <si>
    <t>Chief Executive:  Grant McPherson</t>
  </si>
  <si>
    <t xml:space="preserve">Disclosure period:  </t>
  </si>
  <si>
    <t>International and domestic travel expenses</t>
  </si>
  <si>
    <t>International Travel:  Credit card expenses</t>
  </si>
  <si>
    <t>Date</t>
  </si>
  <si>
    <t>Amount (NZ$)*</t>
  </si>
  <si>
    <t xml:space="preserve">Purpose </t>
  </si>
  <si>
    <t xml:space="preserve">Nature </t>
  </si>
  <si>
    <t>Location/s</t>
  </si>
  <si>
    <t>29/04/2016 - 06/05/2016</t>
  </si>
  <si>
    <t>Passport photo</t>
  </si>
  <si>
    <t>Wellington</t>
  </si>
  <si>
    <t>International Travel:  Non-credit card expenses</t>
  </si>
  <si>
    <t>Total international travel expenses</t>
  </si>
  <si>
    <t>Domestic Travel:  Credit card expenses</t>
  </si>
  <si>
    <t>27/04/2016 - 29/04/2016</t>
  </si>
  <si>
    <t>Meet with Wintec and Waikato University representatives</t>
  </si>
  <si>
    <t xml:space="preserve">Meals and parking </t>
  </si>
  <si>
    <t>Hamilton</t>
  </si>
  <si>
    <t>Domestic Travel:  Non-credit card expenses</t>
  </si>
  <si>
    <t>Parking fee</t>
  </si>
  <si>
    <t>Auckland</t>
  </si>
  <si>
    <t>Christchurch</t>
  </si>
  <si>
    <t>Taxi charge</t>
  </si>
  <si>
    <t>Total for domestic travel expenses</t>
  </si>
  <si>
    <t>Total travel expenses</t>
  </si>
  <si>
    <t>* GST-inclusive</t>
  </si>
  <si>
    <t>Hospitality provided</t>
  </si>
  <si>
    <t>Hospitality provided: Credit card expenses</t>
  </si>
  <si>
    <t>Nature</t>
  </si>
  <si>
    <t xml:space="preserve">Meet with ENZ staff member </t>
  </si>
  <si>
    <t>Coffee (2 people)</t>
  </si>
  <si>
    <t>Coffee (4 people)</t>
  </si>
  <si>
    <t>Total</t>
  </si>
  <si>
    <t>Hospitality provided:  Non-credit card expenses</t>
  </si>
  <si>
    <t>Meet with Victoria University of Wellington representative</t>
  </si>
  <si>
    <t>Total hospitality provided</t>
  </si>
  <si>
    <t xml:space="preserve">Gifts and Hospitality received                                                                                                                                                           </t>
  </si>
  <si>
    <t>Gifts</t>
  </si>
  <si>
    <t>Description</t>
  </si>
  <si>
    <t>Offered by</t>
  </si>
  <si>
    <t xml:space="preserve">Estimated value (NZ$) </t>
  </si>
  <si>
    <t>Nil</t>
  </si>
  <si>
    <t>Hospitality</t>
  </si>
  <si>
    <t>Total hospitality and gifts received</t>
  </si>
  <si>
    <t>Other</t>
  </si>
  <si>
    <t>Other credit card expenses</t>
  </si>
  <si>
    <t>Al Alwani Sagai dates</t>
  </si>
  <si>
    <t>Mumbai</t>
  </si>
  <si>
    <t>Other non-credit card expenses</t>
  </si>
  <si>
    <t>Wellington and Overseas</t>
  </si>
  <si>
    <t>Vodafone cell phone charge May 2016</t>
  </si>
  <si>
    <t>Cell phone Charges</t>
  </si>
  <si>
    <t>Total other expenses</t>
  </si>
  <si>
    <t>Queenstown</t>
  </si>
  <si>
    <t>Auckland, Hamilton</t>
  </si>
  <si>
    <t>Meet with Director at ICHOR</t>
  </si>
  <si>
    <t>Meet with external contractor and ENZ staff member</t>
  </si>
  <si>
    <t>Drinks (2 people)</t>
  </si>
  <si>
    <t>Coffee (3 people)</t>
  </si>
  <si>
    <t>Vodafone cell phone charge April 2016</t>
  </si>
  <si>
    <t>01/07/2015 - 30/06/2016</t>
  </si>
  <si>
    <t>02/06/2016 - 10/06/2016</t>
  </si>
  <si>
    <t>Join Minister Joyce's delegation attending NZ Export Finale, the Taste of NZ Promotion; Attend celebration of Air NZ launch the inaugural flight between Auckland and HCMC; Attend official opening of NZ technology centre 'Kiwi Connection' in Vietnam</t>
  </si>
  <si>
    <t>Bangkok</t>
  </si>
  <si>
    <t xml:space="preserve">Wellington, Dubai, Mumbai and New Delhi </t>
  </si>
  <si>
    <t>Wellington, Ho Chi Minh City and Bangkok</t>
  </si>
  <si>
    <t>Attend Ministry of Foreign Affairs and Trade gathering</t>
  </si>
  <si>
    <t>Parking</t>
  </si>
  <si>
    <t xml:space="preserve">Attend the gala launch of Te Auaha NZ Institute of Applied Creativity campus </t>
  </si>
  <si>
    <t>Attend the Agent Famil Provider Network function</t>
  </si>
  <si>
    <t>Meet with NZ Trade and Enterprise board member</t>
  </si>
  <si>
    <t xml:space="preserve">Meet with NZ Trade and Enterprise staff member </t>
  </si>
  <si>
    <t>19/10/2015 - 24/10/2015</t>
  </si>
  <si>
    <t>Attend Japan NZ Business Summit and join Minister's delegation to China</t>
  </si>
  <si>
    <t>Accommodation and taxi charges</t>
  </si>
  <si>
    <t>13/11/2015 - 19/11/2015</t>
  </si>
  <si>
    <t>Join Prime Minister's delegation to Vietnam</t>
  </si>
  <si>
    <t>Hanoi, Singapore</t>
  </si>
  <si>
    <t>27/02/2016 - 02/03/2016</t>
  </si>
  <si>
    <t xml:space="preserve">Attend CEO Forum Alumni session and meeting with other education representative </t>
  </si>
  <si>
    <t xml:space="preserve">Taxi charges and meals </t>
  </si>
  <si>
    <t>Melbourne and Sydney</t>
  </si>
  <si>
    <t>11/09/2015 - 25/09/2015</t>
  </si>
  <si>
    <t>Attend meetings in Dubai, EAIE conference in Glasgow and NZ-China Forum in Guangzhou and Beijing</t>
  </si>
  <si>
    <t>Dubai, London, Glasgow, Berlin</t>
  </si>
  <si>
    <t>Wellington, Vietnam, Singapore</t>
  </si>
  <si>
    <t>Airfares, accommodation, breakfast, dry cleaning and taxi charges</t>
  </si>
  <si>
    <t>Wellington, Sydney, Melbourne</t>
  </si>
  <si>
    <t xml:space="preserve">Parking </t>
  </si>
  <si>
    <t>23/11/2015 - 24/11/2015</t>
  </si>
  <si>
    <t>Present At American Chamber Of Commerce Meeting</t>
  </si>
  <si>
    <t>17/12/2015 - 18/12/2015</t>
  </si>
  <si>
    <t xml:space="preserve">Dinner and parking </t>
  </si>
  <si>
    <t>Attend Kea meeting</t>
  </si>
  <si>
    <t>11/03/206 - 13/03/2016</t>
  </si>
  <si>
    <t xml:space="preserve">Airfares, accommodation and rental car </t>
  </si>
  <si>
    <t>Wellington, Auckland</t>
  </si>
  <si>
    <t>07/03/2016 - 08/03/2016</t>
  </si>
  <si>
    <t>Attend senior leadership team strategic planning days</t>
  </si>
  <si>
    <t>Reimbursement for use of private vehicle</t>
  </si>
  <si>
    <t>Martinborough</t>
  </si>
  <si>
    <t>Airfares, rental car and taxi charge to Wellington airport</t>
  </si>
  <si>
    <t>Airfares, rental car and taxi charge from Wellington airport to home</t>
  </si>
  <si>
    <t>Wellington, Queenstown</t>
  </si>
  <si>
    <t>Accommodation, meals and taxi charges</t>
  </si>
  <si>
    <t>Tokyo and Beijing</t>
  </si>
  <si>
    <t>19/06/2015 - 01/08/2015</t>
  </si>
  <si>
    <t xml:space="preserve">Meals and power adaptors </t>
  </si>
  <si>
    <t>San Francisco</t>
  </si>
  <si>
    <t>Taxi charges and meals in San Francisco</t>
  </si>
  <si>
    <t>Dubai, Glasgow, Guangzhou, Beijing</t>
  </si>
  <si>
    <t>11/06/2015 - 17/06/2015</t>
  </si>
  <si>
    <t>Accommodation, meals, taxi charge in Christchurch and parking at the Wellington airport and Auckland Sky City Hotel</t>
  </si>
  <si>
    <t>Wellington, Auckland, Christchurch</t>
  </si>
  <si>
    <t>20/08/2015 - 21/08/2015</t>
  </si>
  <si>
    <t>02/09/2015 - 03/09/2015</t>
  </si>
  <si>
    <t>Meet with Navitas Board members</t>
  </si>
  <si>
    <t>Auckland, Wellington</t>
  </si>
  <si>
    <t>Attend Education Sector breakfast</t>
  </si>
  <si>
    <t>Attend Education System Stewardship Forum</t>
  </si>
  <si>
    <t>Present at ASEAN Forum, Auckland</t>
  </si>
  <si>
    <t>Attend CEO Forum Alumni session and meet with other education representative</t>
  </si>
  <si>
    <t>Airfares, accommodation and taxi charges</t>
  </si>
  <si>
    <t>Airfares, meals, coffees, waters and taxi charges to Wellington airport</t>
  </si>
  <si>
    <t>Airfares and taxi charges to Wellington airport</t>
  </si>
  <si>
    <t xml:space="preserve">Airfares, accommodations, meals and Wellington taxi charges  </t>
  </si>
  <si>
    <t>Airfare and taxi charge to Wellington airport</t>
  </si>
  <si>
    <t>Airfares and rental car</t>
  </si>
  <si>
    <t xml:space="preserve">Airfares </t>
  </si>
  <si>
    <t>Airfares and Wellington taxi charge</t>
  </si>
  <si>
    <t>Airfares, rental car and Wellington taxi charges</t>
  </si>
  <si>
    <t>Airfares, accommodation and rental car</t>
  </si>
  <si>
    <t>Accommodation and transportation</t>
  </si>
  <si>
    <t>Refund from Novotel hotel as hotel equipment did not  work</t>
  </si>
  <si>
    <t>Attend meeting with ANZ, and a joint meeting with Tourism NZ and Immigration NZ</t>
  </si>
  <si>
    <t>Meet with NZ Inc. staff members and university representatives; Attend Saudi Arabia Alumni function</t>
  </si>
  <si>
    <t>Accommodations and meals</t>
  </si>
  <si>
    <t>Attend ENZ April Board meeting</t>
  </si>
  <si>
    <t>Airfares, rental car, accommodation, meals and taxi charge to Wellington airport</t>
  </si>
  <si>
    <t>Meet with NZ Trade and Enterprise Regional Director, South America</t>
  </si>
  <si>
    <t>Lunch with NZ Trade and Enterprise board member</t>
  </si>
  <si>
    <t>Lunch (2 people)</t>
  </si>
  <si>
    <t>Meet with Ministry of Social Development staff member</t>
  </si>
  <si>
    <t>Host Bank of New Zealand Head of Asia Desk</t>
  </si>
  <si>
    <t>Two tickets to World of Wearable Arts Awards Show</t>
  </si>
  <si>
    <t>Air New Zealand</t>
  </si>
  <si>
    <t>Purchase a notebook</t>
  </si>
  <si>
    <t>Office stationery</t>
  </si>
  <si>
    <t>Membership subscription</t>
  </si>
  <si>
    <t>Renewal of Harvard Business Review subscription</t>
  </si>
  <si>
    <t>Vodafone cell phone charge June 2016</t>
  </si>
  <si>
    <t>Meet with external consultant</t>
  </si>
  <si>
    <t>Hanoi</t>
  </si>
  <si>
    <t>Dinner (2 people)</t>
  </si>
  <si>
    <t>Two bottles of wine</t>
  </si>
  <si>
    <t>TNS New Zealand Limited</t>
  </si>
  <si>
    <t>28/02/2016 - 29/02/2016</t>
  </si>
  <si>
    <t>Registration fee</t>
  </si>
  <si>
    <t>Sydney</t>
  </si>
  <si>
    <t>Membership Subscription</t>
  </si>
  <si>
    <t>Vodafone cell phone charge November 15</t>
  </si>
  <si>
    <t>Cell phone Charge</t>
  </si>
  <si>
    <t>Wellington and overseas</t>
  </si>
  <si>
    <t>Vodafone cell phone charge December 15</t>
  </si>
  <si>
    <t>01/31/2016</t>
  </si>
  <si>
    <t>Vodafone cell phone charge January 2016</t>
  </si>
  <si>
    <t>Vodafone cell phone charge February 2016</t>
  </si>
  <si>
    <t>Vodafone cell phone charge March 2016</t>
  </si>
  <si>
    <t>Institute of Financial Professionals New Zealand Inc. annual membership subscription</t>
  </si>
  <si>
    <t xml:space="preserve">Chartered Accountants Australia and NZ annual membership subscription </t>
  </si>
  <si>
    <t>Drink (24 people)</t>
  </si>
  <si>
    <t>Meet with potential candidate for GM Marketing position</t>
  </si>
  <si>
    <t>Breakfast (2 people)</t>
  </si>
  <si>
    <t>Coffee with new appointee GM Marketing position</t>
  </si>
  <si>
    <t>Dinner (4 people)</t>
  </si>
  <si>
    <t>London</t>
  </si>
  <si>
    <t>Drink (3 people)</t>
  </si>
  <si>
    <t>Glasgow</t>
  </si>
  <si>
    <t>Posting books from Stanford University to Wellington</t>
  </si>
  <si>
    <t>Books and Postage</t>
  </si>
  <si>
    <t>Stanford</t>
  </si>
  <si>
    <t>Vodafone cell phone charge October 15</t>
  </si>
  <si>
    <t>Registration Fee</t>
  </si>
  <si>
    <t xml:space="preserve">The Economist annual subscription </t>
  </si>
  <si>
    <t>Vodafone cell phone charge July 15</t>
  </si>
  <si>
    <t>Vodafone cell phone charge August 15</t>
  </si>
  <si>
    <t>Vodafone cell phone charge September 15</t>
  </si>
  <si>
    <t>Magazine subscription</t>
  </si>
  <si>
    <t xml:space="preserve">Institute of Directors in NZ (Inc.) annual membership subscription </t>
  </si>
  <si>
    <t xml:space="preserve">Registration for the Japan/New Zealand Business Council conference </t>
  </si>
  <si>
    <t>Registration for the CEO Alumni Forum</t>
  </si>
  <si>
    <t>Registration for the EAIE conference</t>
  </si>
  <si>
    <t>Souvenirs for ENZ staffs</t>
  </si>
  <si>
    <t xml:space="preserve">Meet with PricewaterhouseCoopers consultants </t>
  </si>
  <si>
    <t>Host dinner with NZ Trade and Enterprise staff member and external consultant</t>
  </si>
  <si>
    <t xml:space="preserve">Meet with Tourism NZ staff member </t>
  </si>
  <si>
    <t>Host the ENZ Senior Leadership Team meeting</t>
  </si>
  <si>
    <t>Foods and drinks (7 people)</t>
  </si>
  <si>
    <t xml:space="preserve">Celebration of NZIEC Conference 2015 </t>
  </si>
  <si>
    <t>Meet with NZ Trade and Enterprise staff members</t>
  </si>
  <si>
    <t>Attend Transman Business Circle - Maximising Opportunities in Asia seminar</t>
  </si>
  <si>
    <t>Attend Stanford Executive Management course</t>
  </si>
  <si>
    <t>Attend ENZ Board and ARC meeting and Business Plan updates</t>
  </si>
  <si>
    <t>Attend the Wellington International Strategy Steering Group meeting</t>
  </si>
  <si>
    <t>Attend ENZ October Board meeting</t>
  </si>
  <si>
    <t>Join NZ Inc. representation at New Zealand Golf Open event, including networking with Game on English stakeholders from Japan and Korea</t>
  </si>
  <si>
    <t>Accommodation, NZ Open tickets and petrol for rental car</t>
  </si>
  <si>
    <t>Attend ASEAN event at Te Papa</t>
  </si>
  <si>
    <t>Address Rotary Club of Port Nicholoson</t>
  </si>
  <si>
    <t>Present American Chamber Of Commerce Meeting</t>
  </si>
  <si>
    <t>Attend NZIEC 2015 conference and ENZ August Board meeting</t>
  </si>
  <si>
    <t>Present ASEAN Forum, Auckland</t>
  </si>
  <si>
    <t>Travel booking fee</t>
  </si>
  <si>
    <t>Unable to attend the Prime Minister's Education Excellence Awards</t>
  </si>
  <si>
    <t>Unable to attend the Christchurch meetings</t>
  </si>
  <si>
    <t xml:space="preserve">Travel booking fee </t>
  </si>
  <si>
    <t>Appendix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</si>
</sst>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105">
    <xf numFmtId="0" fontId="0" fillId="0" borderId="0" xfId="0"/>
    <xf numFmtId="0" fontId="1" fillId="0" borderId="0" xfId="2" applyFont="1"/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right" vertical="center"/>
    </xf>
    <xf numFmtId="0" fontId="4" fillId="0" borderId="0" xfId="2" applyFont="1"/>
    <xf numFmtId="0" fontId="3" fillId="0" borderId="0" xfId="2" applyFont="1" applyFill="1" applyBorder="1" applyAlignment="1">
      <alignment horizontal="right" vertical="center" wrapText="1"/>
    </xf>
    <xf numFmtId="0" fontId="1" fillId="0" borderId="0" xfId="2" applyFont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0" fontId="5" fillId="0" borderId="3" xfId="2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/>
    </xf>
    <xf numFmtId="14" fontId="6" fillId="0" borderId="1" xfId="2" applyNumberFormat="1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8" fontId="8" fillId="0" borderId="2" xfId="2" applyNumberFormat="1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164" fontId="8" fillId="0" borderId="0" xfId="2" applyNumberFormat="1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5" xfId="2" applyFont="1" applyBorder="1" applyAlignment="1">
      <alignment horizontal="left" vertical="center" wrapText="1"/>
    </xf>
    <xf numFmtId="0" fontId="8" fillId="4" borderId="1" xfId="2" applyFont="1" applyFill="1" applyBorder="1" applyAlignment="1">
      <alignment horizontal="left" vertical="center" wrapText="1"/>
    </xf>
    <xf numFmtId="164" fontId="8" fillId="4" borderId="2" xfId="2" applyNumberFormat="1" applyFont="1" applyFill="1" applyBorder="1" applyAlignment="1">
      <alignment horizontal="left" vertical="center"/>
    </xf>
    <xf numFmtId="0" fontId="1" fillId="4" borderId="2" xfId="2" applyFont="1" applyFill="1" applyBorder="1" applyAlignment="1">
      <alignment horizontal="left" vertical="center" wrapText="1"/>
    </xf>
    <xf numFmtId="0" fontId="1" fillId="4" borderId="3" xfId="2" applyFont="1" applyFill="1" applyBorder="1" applyAlignment="1">
      <alignment horizontal="left" vertical="center" wrapText="1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 wrapText="1"/>
    </xf>
    <xf numFmtId="0" fontId="1" fillId="0" borderId="0" xfId="2" applyFont="1" applyAlignment="1">
      <alignment wrapText="1"/>
    </xf>
    <xf numFmtId="0" fontId="1" fillId="0" borderId="0" xfId="2" applyFont="1" applyAlignment="1"/>
    <xf numFmtId="0" fontId="3" fillId="0" borderId="6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6" fillId="0" borderId="3" xfId="2" applyFont="1" applyBorder="1" applyAlignment="1">
      <alignment horizontal="left" vertical="center" wrapText="1"/>
    </xf>
    <xf numFmtId="8" fontId="10" fillId="0" borderId="2" xfId="3" applyNumberFormat="1" applyFont="1" applyBorder="1" applyAlignment="1">
      <alignment horizontal="left" vertical="center"/>
    </xf>
    <xf numFmtId="0" fontId="1" fillId="0" borderId="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8" fontId="8" fillId="4" borderId="2" xfId="2" applyNumberFormat="1" applyFont="1" applyFill="1" applyBorder="1" applyAlignment="1">
      <alignment horizontal="left" vertical="center"/>
    </xf>
    <xf numFmtId="0" fontId="1" fillId="4" borderId="2" xfId="2" applyFont="1" applyFill="1" applyBorder="1" applyAlignment="1">
      <alignment horizontal="left" vertical="center"/>
    </xf>
    <xf numFmtId="0" fontId="1" fillId="0" borderId="7" xfId="2" applyFont="1" applyBorder="1" applyAlignment="1">
      <alignment horizontal="left" vertical="center" wrapText="1"/>
    </xf>
    <xf numFmtId="0" fontId="1" fillId="0" borderId="0" xfId="2" applyFont="1" applyAlignment="1">
      <alignment vertical="center" wrapText="1"/>
    </xf>
    <xf numFmtId="0" fontId="1" fillId="0" borderId="0" xfId="2" applyFont="1" applyBorder="1" applyAlignment="1">
      <alignment vertical="center"/>
    </xf>
    <xf numFmtId="0" fontId="1" fillId="0" borderId="0" xfId="5" applyFont="1"/>
    <xf numFmtId="0" fontId="3" fillId="0" borderId="0" xfId="5" applyFont="1" applyFill="1" applyBorder="1" applyAlignment="1">
      <alignment horizontal="left" vertical="center"/>
    </xf>
    <xf numFmtId="0" fontId="3" fillId="0" borderId="0" xfId="5" applyFont="1" applyFill="1" applyBorder="1" applyAlignment="1">
      <alignment horizontal="left" vertical="center" wrapText="1"/>
    </xf>
    <xf numFmtId="0" fontId="4" fillId="0" borderId="0" xfId="5" applyFont="1"/>
    <xf numFmtId="0" fontId="3" fillId="0" borderId="6" xfId="5" applyFont="1" applyFill="1" applyBorder="1" applyAlignment="1">
      <alignment vertical="center"/>
    </xf>
    <xf numFmtId="0" fontId="3" fillId="0" borderId="6" xfId="5" applyFont="1" applyFill="1" applyBorder="1" applyAlignment="1">
      <alignment vertical="center" wrapText="1"/>
    </xf>
    <xf numFmtId="0" fontId="8" fillId="0" borderId="6" xfId="5" applyFont="1" applyFill="1" applyBorder="1" applyAlignment="1">
      <alignment vertical="center" wrapText="1"/>
    </xf>
    <xf numFmtId="0" fontId="5" fillId="0" borderId="6" xfId="5" applyFont="1" applyFill="1" applyBorder="1" applyAlignment="1">
      <alignment vertical="center" wrapText="1"/>
    </xf>
    <xf numFmtId="0" fontId="1" fillId="0" borderId="0" xfId="5" applyFont="1" applyAlignment="1">
      <alignment horizontal="left" vertical="center"/>
    </xf>
    <xf numFmtId="0" fontId="5" fillId="0" borderId="1" xfId="5" applyFont="1" applyBorder="1" applyAlignment="1">
      <alignment horizontal="left" vertical="center" wrapText="1"/>
    </xf>
    <xf numFmtId="0" fontId="5" fillId="0" borderId="2" xfId="5" applyFont="1" applyBorder="1" applyAlignment="1">
      <alignment horizontal="left" vertical="center" wrapText="1"/>
    </xf>
    <xf numFmtId="0" fontId="5" fillId="0" borderId="3" xfId="5" applyFont="1" applyBorder="1" applyAlignment="1">
      <alignment horizontal="left" vertical="center" wrapText="1"/>
    </xf>
    <xf numFmtId="0" fontId="6" fillId="0" borderId="6" xfId="5" applyFont="1" applyBorder="1" applyAlignment="1">
      <alignment horizontal="left" vertical="center" wrapText="1"/>
    </xf>
    <xf numFmtId="0" fontId="1" fillId="0" borderId="0" xfId="5" applyFont="1" applyAlignment="1">
      <alignment horizontal="center" vertical="center"/>
    </xf>
    <xf numFmtId="0" fontId="12" fillId="5" borderId="1" xfId="6" applyFont="1" applyFill="1" applyBorder="1" applyAlignment="1">
      <alignment vertical="center" wrapText="1" readingOrder="1"/>
    </xf>
    <xf numFmtId="0" fontId="12" fillId="5" borderId="2" xfId="6" applyFont="1" applyFill="1" applyBorder="1" applyAlignment="1">
      <alignment wrapText="1"/>
    </xf>
    <xf numFmtId="14" fontId="6" fillId="0" borderId="8" xfId="5" applyNumberFormat="1" applyFont="1" applyBorder="1" applyAlignment="1">
      <alignment horizontal="left" vertical="center" wrapText="1"/>
    </xf>
    <xf numFmtId="0" fontId="13" fillId="6" borderId="1" xfId="6" applyFont="1" applyFill="1" applyBorder="1" applyAlignment="1">
      <alignment vertical="center" wrapText="1" readingOrder="1"/>
    </xf>
    <xf numFmtId="0" fontId="14" fillId="6" borderId="2" xfId="6" applyFont="1" applyFill="1" applyBorder="1" applyAlignment="1"/>
    <xf numFmtId="0" fontId="11" fillId="6" borderId="2" xfId="6" applyFont="1" applyFill="1" applyBorder="1" applyAlignment="1"/>
    <xf numFmtId="0" fontId="6" fillId="0" borderId="2" xfId="2" applyFont="1" applyBorder="1" applyAlignment="1">
      <alignment vertical="center" wrapText="1"/>
    </xf>
    <xf numFmtId="0" fontId="6" fillId="0" borderId="3" xfId="2" applyFont="1" applyBorder="1" applyAlignment="1">
      <alignment vertical="center" wrapText="1"/>
    </xf>
    <xf numFmtId="8" fontId="8" fillId="0" borderId="0" xfId="2" applyNumberFormat="1" applyFont="1" applyBorder="1" applyAlignment="1">
      <alignment horizontal="left" vertical="center" wrapText="1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left" vertical="center" wrapText="1"/>
    </xf>
    <xf numFmtId="14" fontId="6" fillId="0" borderId="3" xfId="2" applyNumberFormat="1" applyFont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 wrapText="1"/>
    </xf>
    <xf numFmtId="14" fontId="6" fillId="0" borderId="3" xfId="2" applyNumberFormat="1" applyFont="1" applyBorder="1" applyAlignment="1">
      <alignment horizontal="center" vertical="center" wrapText="1"/>
    </xf>
    <xf numFmtId="0" fontId="1" fillId="4" borderId="9" xfId="2" applyFont="1" applyFill="1" applyBorder="1" applyAlignment="1">
      <alignment horizontal="left" vertical="center" wrapText="1"/>
    </xf>
    <xf numFmtId="164" fontId="9" fillId="0" borderId="2" xfId="1" applyNumberFormat="1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164" fontId="9" fillId="0" borderId="6" xfId="1" applyNumberFormat="1" applyFont="1" applyBorder="1" applyAlignment="1">
      <alignment horizontal="left" vertical="center"/>
    </xf>
    <xf numFmtId="0" fontId="17" fillId="0" borderId="0" xfId="2" applyFont="1" applyAlignment="1">
      <alignment vertical="center"/>
    </xf>
    <xf numFmtId="14" fontId="9" fillId="0" borderId="1" xfId="2" applyNumberFormat="1" applyFont="1" applyBorder="1" applyAlignment="1">
      <alignment horizontal="left" vertical="center"/>
    </xf>
    <xf numFmtId="8" fontId="6" fillId="0" borderId="9" xfId="5" applyNumberFormat="1" applyFont="1" applyBorder="1" applyAlignment="1">
      <alignment horizontal="left" vertical="center" wrapText="1"/>
    </xf>
    <xf numFmtId="0" fontId="12" fillId="5" borderId="3" xfId="6" applyFont="1" applyFill="1" applyBorder="1" applyAlignment="1">
      <alignment horizontal="left" wrapText="1"/>
    </xf>
    <xf numFmtId="6" fontId="5" fillId="0" borderId="9" xfId="5" applyNumberFormat="1" applyFont="1" applyBorder="1" applyAlignment="1">
      <alignment horizontal="left" vertical="center" wrapText="1"/>
    </xf>
    <xf numFmtId="8" fontId="15" fillId="6" borderId="3" xfId="6" applyNumberFormat="1" applyFont="1" applyFill="1" applyBorder="1" applyAlignment="1">
      <alignment horizontal="left" wrapText="1"/>
    </xf>
    <xf numFmtId="6" fontId="1" fillId="0" borderId="0" xfId="2" applyNumberFormat="1" applyFont="1" applyAlignment="1">
      <alignment vertical="center"/>
    </xf>
    <xf numFmtId="0" fontId="3" fillId="3" borderId="1" xfId="2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horizontal="left" vertical="center" wrapText="1"/>
    </xf>
    <xf numFmtId="0" fontId="3" fillId="3" borderId="3" xfId="2" applyFont="1" applyFill="1" applyBorder="1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2" fillId="0" borderId="0" xfId="5" applyFont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left" vertical="center" wrapText="1"/>
    </xf>
    <xf numFmtId="0" fontId="5" fillId="2" borderId="2" xfId="5" applyFont="1" applyFill="1" applyBorder="1" applyAlignment="1">
      <alignment horizontal="left" vertical="center" wrapText="1"/>
    </xf>
    <xf numFmtId="0" fontId="5" fillId="2" borderId="3" xfId="5" applyFont="1" applyFill="1" applyBorder="1" applyAlignment="1">
      <alignment horizontal="left" vertical="center" wrapText="1"/>
    </xf>
  </cellXfs>
  <cellStyles count="7">
    <cellStyle name="Currency" xfId="1" builtinId="4"/>
    <cellStyle name="Hyperlink" xfId="3" builtinId="8"/>
    <cellStyle name="Normal" xfId="0" builtinId="0"/>
    <cellStyle name="Normal 2" xfId="2"/>
    <cellStyle name="Normal 2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saudicaravan.com/index.php?route=product/product&amp;product_id=1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opLeftCell="A52" zoomScale="115" zoomScaleNormal="115" workbookViewId="0">
      <selection activeCell="C15" sqref="C15"/>
    </sheetView>
  </sheetViews>
  <sheetFormatPr defaultColWidth="9.140625" defaultRowHeight="15" x14ac:dyDescent="0.25"/>
  <cols>
    <col min="1" max="1" width="23.42578125" style="30" customWidth="1"/>
    <col min="2" max="2" width="16.28515625" style="33" customWidth="1"/>
    <col min="3" max="3" width="47.140625" style="1" customWidth="1"/>
    <col min="4" max="4" width="28.5703125" style="1" customWidth="1"/>
    <col min="5" max="5" width="28" style="1" customWidth="1"/>
    <col min="6" max="16384" width="9.140625" style="1"/>
  </cols>
  <sheetData>
    <row r="1" spans="1:5" ht="18.75" x14ac:dyDescent="0.25">
      <c r="A1" s="81" t="s">
        <v>218</v>
      </c>
    </row>
    <row r="3" spans="1:5" ht="18.75" x14ac:dyDescent="0.25">
      <c r="A3" s="91" t="s">
        <v>0</v>
      </c>
      <c r="B3" s="91"/>
      <c r="C3" s="91"/>
      <c r="D3" s="91"/>
      <c r="E3" s="91"/>
    </row>
    <row r="4" spans="1:5" s="6" customFormat="1" ht="15.75" x14ac:dyDescent="0.25">
      <c r="A4" s="2" t="s">
        <v>1</v>
      </c>
      <c r="B4" s="3"/>
      <c r="C4" s="4"/>
      <c r="D4" s="5" t="s">
        <v>2</v>
      </c>
      <c r="E4" s="5" t="s">
        <v>62</v>
      </c>
    </row>
    <row r="5" spans="1:5" s="6" customFormat="1" ht="15.75" x14ac:dyDescent="0.25">
      <c r="A5" s="2"/>
      <c r="B5" s="3"/>
      <c r="C5" s="4"/>
      <c r="D5" s="7"/>
      <c r="E5" s="7"/>
    </row>
    <row r="6" spans="1:5" ht="21.95" customHeight="1" x14ac:dyDescent="0.25">
      <c r="A6" s="92" t="s">
        <v>3</v>
      </c>
      <c r="B6" s="93"/>
      <c r="C6" s="93"/>
      <c r="D6" s="93"/>
      <c r="E6" s="94"/>
    </row>
    <row r="7" spans="1:5" s="8" customFormat="1" ht="15.75" x14ac:dyDescent="0.25">
      <c r="A7" s="95" t="s">
        <v>4</v>
      </c>
      <c r="B7" s="96"/>
      <c r="C7" s="96"/>
      <c r="D7" s="96"/>
      <c r="E7" s="97"/>
    </row>
    <row r="8" spans="1:5" s="13" customFormat="1" x14ac:dyDescent="0.25">
      <c r="A8" s="9" t="s">
        <v>5</v>
      </c>
      <c r="B8" s="10" t="s">
        <v>6</v>
      </c>
      <c r="C8" s="11" t="s">
        <v>7</v>
      </c>
      <c r="D8" s="10" t="s">
        <v>8</v>
      </c>
      <c r="E8" s="12" t="s">
        <v>9</v>
      </c>
    </row>
    <row r="9" spans="1:5" s="8" customFormat="1" x14ac:dyDescent="0.25">
      <c r="A9" s="14" t="s">
        <v>108</v>
      </c>
      <c r="B9" s="78">
        <v>106.03</v>
      </c>
      <c r="C9" s="15" t="s">
        <v>203</v>
      </c>
      <c r="D9" s="16" t="s">
        <v>109</v>
      </c>
      <c r="E9" s="17" t="s">
        <v>110</v>
      </c>
    </row>
    <row r="10" spans="1:5" s="8" customFormat="1" ht="25.5" x14ac:dyDescent="0.25">
      <c r="A10" s="14" t="s">
        <v>84</v>
      </c>
      <c r="B10" s="78">
        <v>4533.16</v>
      </c>
      <c r="C10" s="15" t="s">
        <v>85</v>
      </c>
      <c r="D10" s="16" t="s">
        <v>106</v>
      </c>
      <c r="E10" s="17" t="s">
        <v>86</v>
      </c>
    </row>
    <row r="11" spans="1:5" s="8" customFormat="1" ht="25.5" x14ac:dyDescent="0.25">
      <c r="A11" s="14" t="s">
        <v>74</v>
      </c>
      <c r="B11" s="78">
        <v>2774.11</v>
      </c>
      <c r="C11" s="15" t="s">
        <v>75</v>
      </c>
      <c r="D11" s="16" t="s">
        <v>76</v>
      </c>
      <c r="E11" s="17" t="s">
        <v>107</v>
      </c>
    </row>
    <row r="12" spans="1:5" s="8" customFormat="1" ht="25.5" x14ac:dyDescent="0.25">
      <c r="A12" s="14" t="s">
        <v>77</v>
      </c>
      <c r="B12" s="78">
        <v>1087.32</v>
      </c>
      <c r="C12" s="15" t="s">
        <v>78</v>
      </c>
      <c r="D12" s="16" t="s">
        <v>134</v>
      </c>
      <c r="E12" s="17" t="s">
        <v>79</v>
      </c>
    </row>
    <row r="13" spans="1:5" s="8" customFormat="1" ht="25.5" x14ac:dyDescent="0.25">
      <c r="A13" s="14" t="s">
        <v>80</v>
      </c>
      <c r="B13" s="78">
        <v>418.46</v>
      </c>
      <c r="C13" s="15" t="s">
        <v>123</v>
      </c>
      <c r="D13" s="16" t="s">
        <v>82</v>
      </c>
      <c r="E13" s="17" t="s">
        <v>83</v>
      </c>
    </row>
    <row r="14" spans="1:5" s="8" customFormat="1" ht="25.5" x14ac:dyDescent="0.25">
      <c r="A14" s="14" t="s">
        <v>10</v>
      </c>
      <c r="B14" s="78">
        <v>25</v>
      </c>
      <c r="C14" s="15" t="s">
        <v>137</v>
      </c>
      <c r="D14" s="16" t="s">
        <v>11</v>
      </c>
      <c r="E14" s="17" t="s">
        <v>12</v>
      </c>
    </row>
    <row r="15" spans="1:5" s="8" customFormat="1" ht="63.75" x14ac:dyDescent="0.25">
      <c r="A15" s="14" t="s">
        <v>63</v>
      </c>
      <c r="B15" s="78">
        <v>919.37</v>
      </c>
      <c r="C15" s="15" t="s">
        <v>64</v>
      </c>
      <c r="D15" s="16" t="s">
        <v>138</v>
      </c>
      <c r="E15" s="17" t="s">
        <v>65</v>
      </c>
    </row>
    <row r="16" spans="1:5" s="8" customFormat="1" ht="15.75" x14ac:dyDescent="0.25">
      <c r="A16" s="95" t="s">
        <v>13</v>
      </c>
      <c r="B16" s="96"/>
      <c r="C16" s="96"/>
      <c r="D16" s="96"/>
      <c r="E16" s="97"/>
    </row>
    <row r="17" spans="1:5" s="13" customFormat="1" x14ac:dyDescent="0.25">
      <c r="A17" s="9" t="s">
        <v>5</v>
      </c>
      <c r="B17" s="10" t="s">
        <v>6</v>
      </c>
      <c r="C17" s="11" t="s">
        <v>7</v>
      </c>
      <c r="D17" s="10" t="s">
        <v>8</v>
      </c>
      <c r="E17" s="12" t="s">
        <v>9</v>
      </c>
    </row>
    <row r="18" spans="1:5" s="8" customFormat="1" ht="25.5" x14ac:dyDescent="0.25">
      <c r="A18" s="14" t="s">
        <v>108</v>
      </c>
      <c r="B18" s="78">
        <v>1059.27</v>
      </c>
      <c r="C18" s="15" t="s">
        <v>203</v>
      </c>
      <c r="D18" s="16" t="s">
        <v>111</v>
      </c>
      <c r="E18" s="17" t="s">
        <v>110</v>
      </c>
    </row>
    <row r="19" spans="1:5" s="8" customFormat="1" ht="38.25" x14ac:dyDescent="0.25">
      <c r="A19" s="14" t="s">
        <v>84</v>
      </c>
      <c r="B19" s="78">
        <v>19584.98</v>
      </c>
      <c r="C19" s="15" t="s">
        <v>85</v>
      </c>
      <c r="D19" s="16" t="s">
        <v>125</v>
      </c>
      <c r="E19" s="17" t="s">
        <v>112</v>
      </c>
    </row>
    <row r="20" spans="1:5" s="8" customFormat="1" ht="25.5" x14ac:dyDescent="0.25">
      <c r="A20" s="14" t="s">
        <v>74</v>
      </c>
      <c r="B20" s="78">
        <v>10067.76</v>
      </c>
      <c r="C20" s="15" t="s">
        <v>75</v>
      </c>
      <c r="D20" s="16" t="s">
        <v>126</v>
      </c>
      <c r="E20" s="17" t="s">
        <v>107</v>
      </c>
    </row>
    <row r="21" spans="1:5" s="8" customFormat="1" ht="25.5" x14ac:dyDescent="0.25">
      <c r="A21" s="14" t="s">
        <v>77</v>
      </c>
      <c r="B21" s="78">
        <v>7929.74</v>
      </c>
      <c r="C21" s="15" t="s">
        <v>78</v>
      </c>
      <c r="D21" s="16" t="s">
        <v>124</v>
      </c>
      <c r="E21" s="17" t="s">
        <v>87</v>
      </c>
    </row>
    <row r="22" spans="1:5" s="8" customFormat="1" ht="38.25" x14ac:dyDescent="0.25">
      <c r="A22" s="14" t="s">
        <v>80</v>
      </c>
      <c r="B22" s="78">
        <v>2172.1799999999998</v>
      </c>
      <c r="C22" s="15" t="s">
        <v>81</v>
      </c>
      <c r="D22" s="16" t="s">
        <v>88</v>
      </c>
      <c r="E22" s="17" t="s">
        <v>89</v>
      </c>
    </row>
    <row r="23" spans="1:5" s="8" customFormat="1" ht="25.5" x14ac:dyDescent="0.25">
      <c r="A23" s="14" t="s">
        <v>10</v>
      </c>
      <c r="B23" s="78">
        <f>3299.21+5384.94+903.11</f>
        <v>9587.26</v>
      </c>
      <c r="C23" s="15" t="s">
        <v>137</v>
      </c>
      <c r="D23" s="16" t="s">
        <v>127</v>
      </c>
      <c r="E23" s="17" t="s">
        <v>66</v>
      </c>
    </row>
    <row r="24" spans="1:5" s="8" customFormat="1" ht="63.75" x14ac:dyDescent="0.25">
      <c r="A24" s="14" t="s">
        <v>63</v>
      </c>
      <c r="B24" s="78">
        <v>8480.66</v>
      </c>
      <c r="C24" s="15" t="s">
        <v>64</v>
      </c>
      <c r="D24" s="16" t="s">
        <v>128</v>
      </c>
      <c r="E24" s="17" t="s">
        <v>67</v>
      </c>
    </row>
    <row r="25" spans="1:5" s="8" customFormat="1" ht="30" x14ac:dyDescent="0.25">
      <c r="A25" s="18" t="s">
        <v>14</v>
      </c>
      <c r="B25" s="19">
        <f>SUM(B9:B24)</f>
        <v>68745.3</v>
      </c>
      <c r="C25" s="20"/>
      <c r="D25" s="20"/>
      <c r="E25" s="21"/>
    </row>
    <row r="26" spans="1:5" s="8" customFormat="1" ht="15.75" x14ac:dyDescent="0.25">
      <c r="A26" s="88" t="s">
        <v>15</v>
      </c>
      <c r="B26" s="89"/>
      <c r="C26" s="89"/>
      <c r="D26" s="89"/>
      <c r="E26" s="90"/>
    </row>
    <row r="27" spans="1:5" s="13" customFormat="1" x14ac:dyDescent="0.25">
      <c r="A27" s="9" t="s">
        <v>5</v>
      </c>
      <c r="B27" s="10" t="s">
        <v>6</v>
      </c>
      <c r="C27" s="11" t="s">
        <v>7</v>
      </c>
      <c r="D27" s="10" t="s">
        <v>8</v>
      </c>
      <c r="E27" s="12" t="s">
        <v>9</v>
      </c>
    </row>
    <row r="28" spans="1:5" s="8" customFormat="1" ht="51" x14ac:dyDescent="0.25">
      <c r="A28" s="14" t="s">
        <v>113</v>
      </c>
      <c r="B28" s="78">
        <v>367.33</v>
      </c>
      <c r="C28" s="15" t="s">
        <v>204</v>
      </c>
      <c r="D28" s="16" t="s">
        <v>114</v>
      </c>
      <c r="E28" s="17" t="s">
        <v>115</v>
      </c>
    </row>
    <row r="29" spans="1:5" s="8" customFormat="1" ht="25.5" x14ac:dyDescent="0.25">
      <c r="A29" s="14">
        <v>42173</v>
      </c>
      <c r="B29" s="78">
        <v>8.5</v>
      </c>
      <c r="C29" s="15" t="s">
        <v>205</v>
      </c>
      <c r="D29" s="16" t="s">
        <v>69</v>
      </c>
      <c r="E29" s="17" t="s">
        <v>12</v>
      </c>
    </row>
    <row r="30" spans="1:5" s="8" customFormat="1" x14ac:dyDescent="0.25">
      <c r="A30" s="14">
        <v>42235</v>
      </c>
      <c r="B30" s="78">
        <v>4.5</v>
      </c>
      <c r="C30" s="15" t="s">
        <v>120</v>
      </c>
      <c r="D30" s="16" t="s">
        <v>90</v>
      </c>
      <c r="E30" s="17" t="s">
        <v>12</v>
      </c>
    </row>
    <row r="31" spans="1:5" s="8" customFormat="1" x14ac:dyDescent="0.25">
      <c r="A31" s="14">
        <v>42241</v>
      </c>
      <c r="B31" s="78">
        <v>6.5</v>
      </c>
      <c r="C31" s="15" t="s">
        <v>121</v>
      </c>
      <c r="D31" s="16" t="s">
        <v>69</v>
      </c>
      <c r="E31" s="17" t="s">
        <v>12</v>
      </c>
    </row>
    <row r="32" spans="1:5" s="8" customFormat="1" x14ac:dyDescent="0.25">
      <c r="A32" s="14">
        <v>42247</v>
      </c>
      <c r="B32" s="78">
        <f>16.6+31</f>
        <v>47.6</v>
      </c>
      <c r="C32" s="15" t="s">
        <v>122</v>
      </c>
      <c r="D32" s="16" t="s">
        <v>69</v>
      </c>
      <c r="E32" s="17" t="s">
        <v>22</v>
      </c>
    </row>
    <row r="33" spans="1:9" s="8" customFormat="1" x14ac:dyDescent="0.25">
      <c r="A33" s="14" t="s">
        <v>117</v>
      </c>
      <c r="B33" s="78">
        <v>35</v>
      </c>
      <c r="C33" s="15" t="s">
        <v>118</v>
      </c>
      <c r="D33" s="16" t="s">
        <v>69</v>
      </c>
      <c r="E33" s="17" t="s">
        <v>12</v>
      </c>
    </row>
    <row r="34" spans="1:9" s="8" customFormat="1" ht="25.5" x14ac:dyDescent="0.25">
      <c r="A34" s="14">
        <v>42286</v>
      </c>
      <c r="B34" s="78">
        <v>-114.8</v>
      </c>
      <c r="C34" s="15" t="s">
        <v>206</v>
      </c>
      <c r="D34" s="16" t="s">
        <v>135</v>
      </c>
      <c r="E34" s="17" t="s">
        <v>22</v>
      </c>
    </row>
    <row r="35" spans="1:9" s="8" customFormat="1" ht="25.5" x14ac:dyDescent="0.25">
      <c r="A35" s="14">
        <v>42291</v>
      </c>
      <c r="B35" s="78">
        <v>36</v>
      </c>
      <c r="C35" s="15" t="s">
        <v>202</v>
      </c>
      <c r="D35" s="16" t="s">
        <v>90</v>
      </c>
      <c r="E35" s="17" t="s">
        <v>12</v>
      </c>
    </row>
    <row r="36" spans="1:9" s="8" customFormat="1" x14ac:dyDescent="0.25">
      <c r="A36" s="14" t="s">
        <v>91</v>
      </c>
      <c r="B36" s="78">
        <v>202.38</v>
      </c>
      <c r="C36" s="15" t="s">
        <v>92</v>
      </c>
      <c r="D36" s="16" t="s">
        <v>18</v>
      </c>
      <c r="E36" s="17" t="s">
        <v>22</v>
      </c>
    </row>
    <row r="37" spans="1:9" s="8" customFormat="1" ht="25.5" x14ac:dyDescent="0.25">
      <c r="A37" s="14" t="s">
        <v>93</v>
      </c>
      <c r="B37" s="78">
        <v>296.23</v>
      </c>
      <c r="C37" s="15" t="s">
        <v>136</v>
      </c>
      <c r="D37" s="16" t="s">
        <v>94</v>
      </c>
      <c r="E37" s="17" t="s">
        <v>22</v>
      </c>
    </row>
    <row r="38" spans="1:9" s="8" customFormat="1" x14ac:dyDescent="0.25">
      <c r="A38" s="14">
        <v>42439</v>
      </c>
      <c r="B38" s="78">
        <v>36.6</v>
      </c>
      <c r="C38" s="15" t="s">
        <v>95</v>
      </c>
      <c r="D38" s="16" t="s">
        <v>69</v>
      </c>
      <c r="E38" s="17" t="s">
        <v>22</v>
      </c>
    </row>
    <row r="39" spans="1:9" s="8" customFormat="1" ht="38.25" x14ac:dyDescent="0.25">
      <c r="A39" s="14" t="s">
        <v>96</v>
      </c>
      <c r="B39" s="78">
        <v>831.59</v>
      </c>
      <c r="C39" s="15" t="s">
        <v>207</v>
      </c>
      <c r="D39" s="16" t="s">
        <v>208</v>
      </c>
      <c r="E39" s="17" t="s">
        <v>55</v>
      </c>
    </row>
    <row r="40" spans="1:9" s="8" customFormat="1" ht="25.5" x14ac:dyDescent="0.25">
      <c r="A40" s="14" t="s">
        <v>16</v>
      </c>
      <c r="B40" s="78">
        <v>171.10000000000002</v>
      </c>
      <c r="C40" s="15" t="s">
        <v>17</v>
      </c>
      <c r="D40" s="16" t="s">
        <v>18</v>
      </c>
      <c r="E40" s="17" t="s">
        <v>19</v>
      </c>
    </row>
    <row r="41" spans="1:9" s="8" customFormat="1" x14ac:dyDescent="0.25">
      <c r="A41" s="14">
        <v>42513</v>
      </c>
      <c r="B41" s="80">
        <v>6.5</v>
      </c>
      <c r="C41" s="15" t="s">
        <v>68</v>
      </c>
      <c r="D41" s="16" t="s">
        <v>69</v>
      </c>
      <c r="E41" s="17" t="s">
        <v>12</v>
      </c>
    </row>
    <row r="42" spans="1:9" s="8" customFormat="1" ht="25.5" x14ac:dyDescent="0.25">
      <c r="A42" s="14">
        <v>42514</v>
      </c>
      <c r="B42" s="78">
        <v>6.5</v>
      </c>
      <c r="C42" s="15" t="s">
        <v>70</v>
      </c>
      <c r="D42" s="16" t="s">
        <v>69</v>
      </c>
      <c r="E42" s="17" t="s">
        <v>12</v>
      </c>
    </row>
    <row r="43" spans="1:9" s="8" customFormat="1" x14ac:dyDescent="0.25">
      <c r="A43" s="14">
        <v>42517</v>
      </c>
      <c r="B43" s="78">
        <v>8.5</v>
      </c>
      <c r="C43" s="15" t="s">
        <v>71</v>
      </c>
      <c r="D43" s="16" t="s">
        <v>69</v>
      </c>
      <c r="E43" s="17" t="s">
        <v>12</v>
      </c>
    </row>
    <row r="44" spans="1:9" s="8" customFormat="1" x14ac:dyDescent="0.25">
      <c r="A44" s="14">
        <v>42538</v>
      </c>
      <c r="B44" s="78">
        <v>8.5</v>
      </c>
      <c r="C44" s="15" t="s">
        <v>72</v>
      </c>
      <c r="D44" s="16" t="s">
        <v>69</v>
      </c>
      <c r="E44" s="17" t="s">
        <v>12</v>
      </c>
    </row>
    <row r="45" spans="1:9" s="8" customFormat="1" ht="15.75" x14ac:dyDescent="0.25">
      <c r="A45" s="88" t="s">
        <v>20</v>
      </c>
      <c r="B45" s="89"/>
      <c r="C45" s="89"/>
      <c r="D45" s="89"/>
      <c r="E45" s="90"/>
    </row>
    <row r="46" spans="1:9" s="13" customFormat="1" x14ac:dyDescent="0.25">
      <c r="A46" s="9" t="s">
        <v>5</v>
      </c>
      <c r="B46" s="10" t="s">
        <v>6</v>
      </c>
      <c r="C46" s="11" t="s">
        <v>7</v>
      </c>
      <c r="D46" s="10" t="s">
        <v>8</v>
      </c>
      <c r="E46" s="12" t="s">
        <v>9</v>
      </c>
      <c r="I46" s="79"/>
    </row>
    <row r="47" spans="1:9" s="8" customFormat="1" ht="25.5" x14ac:dyDescent="0.25">
      <c r="A47" s="14" t="s">
        <v>116</v>
      </c>
      <c r="B47" s="78">
        <v>750.14</v>
      </c>
      <c r="C47" s="15" t="s">
        <v>212</v>
      </c>
      <c r="D47" s="16" t="s">
        <v>124</v>
      </c>
      <c r="E47" s="17" t="s">
        <v>19</v>
      </c>
    </row>
    <row r="48" spans="1:9" s="8" customFormat="1" x14ac:dyDescent="0.25">
      <c r="A48" s="14">
        <v>42247</v>
      </c>
      <c r="B48" s="78">
        <v>501.52</v>
      </c>
      <c r="C48" s="15" t="s">
        <v>213</v>
      </c>
      <c r="D48" s="16" t="s">
        <v>129</v>
      </c>
      <c r="E48" s="17" t="s">
        <v>22</v>
      </c>
    </row>
    <row r="49" spans="1:5" s="8" customFormat="1" x14ac:dyDescent="0.25">
      <c r="A49" s="14" t="s">
        <v>117</v>
      </c>
      <c r="B49" s="78">
        <v>346.89</v>
      </c>
      <c r="C49" s="15" t="s">
        <v>118</v>
      </c>
      <c r="D49" s="16" t="s">
        <v>130</v>
      </c>
      <c r="E49" s="17" t="s">
        <v>23</v>
      </c>
    </row>
    <row r="50" spans="1:5" s="8" customFormat="1" ht="25.5" x14ac:dyDescent="0.25">
      <c r="A50" s="14">
        <v>42286</v>
      </c>
      <c r="B50" s="78">
        <v>640.13</v>
      </c>
      <c r="C50" s="15" t="s">
        <v>206</v>
      </c>
      <c r="D50" s="16" t="s">
        <v>131</v>
      </c>
      <c r="E50" s="17" t="s">
        <v>119</v>
      </c>
    </row>
    <row r="51" spans="1:5" s="8" customFormat="1" x14ac:dyDescent="0.25">
      <c r="A51" s="14">
        <v>42228</v>
      </c>
      <c r="B51" s="78">
        <v>15.4</v>
      </c>
      <c r="C51" s="15" t="s">
        <v>209</v>
      </c>
      <c r="D51" s="16" t="s">
        <v>24</v>
      </c>
      <c r="E51" s="17" t="s">
        <v>12</v>
      </c>
    </row>
    <row r="52" spans="1:5" s="8" customFormat="1" ht="25.5" x14ac:dyDescent="0.25">
      <c r="A52" s="14">
        <v>42291</v>
      </c>
      <c r="B52" s="78">
        <v>713.85</v>
      </c>
      <c r="C52" s="15" t="s">
        <v>202</v>
      </c>
      <c r="D52" s="16" t="s">
        <v>132</v>
      </c>
      <c r="E52" s="17" t="s">
        <v>98</v>
      </c>
    </row>
    <row r="53" spans="1:5" s="8" customFormat="1" x14ac:dyDescent="0.25">
      <c r="A53" s="14">
        <v>42284</v>
      </c>
      <c r="B53" s="78">
        <v>11.77</v>
      </c>
      <c r="C53" s="15" t="s">
        <v>210</v>
      </c>
      <c r="D53" s="16" t="s">
        <v>24</v>
      </c>
      <c r="E53" s="17" t="s">
        <v>12</v>
      </c>
    </row>
    <row r="54" spans="1:5" s="8" customFormat="1" ht="25.5" x14ac:dyDescent="0.25">
      <c r="A54" s="14" t="s">
        <v>91</v>
      </c>
      <c r="B54" s="78">
        <v>717.83999999999992</v>
      </c>
      <c r="C54" s="15" t="s">
        <v>211</v>
      </c>
      <c r="D54" s="16" t="s">
        <v>97</v>
      </c>
      <c r="E54" s="17" t="s">
        <v>98</v>
      </c>
    </row>
    <row r="55" spans="1:5" s="8" customFormat="1" ht="25.5" x14ac:dyDescent="0.25">
      <c r="A55" s="14" t="s">
        <v>93</v>
      </c>
      <c r="B55" s="78">
        <v>720.94</v>
      </c>
      <c r="C55" s="15" t="s">
        <v>136</v>
      </c>
      <c r="D55" s="16" t="s">
        <v>133</v>
      </c>
      <c r="E55" s="17" t="s">
        <v>98</v>
      </c>
    </row>
    <row r="56" spans="1:5" s="8" customFormat="1" ht="25.5" x14ac:dyDescent="0.25">
      <c r="A56" s="14" t="s">
        <v>99</v>
      </c>
      <c r="B56" s="78">
        <v>118.4</v>
      </c>
      <c r="C56" s="15" t="s">
        <v>100</v>
      </c>
      <c r="D56" s="16" t="s">
        <v>101</v>
      </c>
      <c r="E56" s="17" t="s">
        <v>102</v>
      </c>
    </row>
    <row r="57" spans="1:5" s="8" customFormat="1" ht="25.5" x14ac:dyDescent="0.25">
      <c r="A57" s="14">
        <v>42439</v>
      </c>
      <c r="B57" s="78">
        <v>667.41000000000008</v>
      </c>
      <c r="C57" s="15" t="s">
        <v>95</v>
      </c>
      <c r="D57" s="16" t="s">
        <v>103</v>
      </c>
      <c r="E57" s="17" t="s">
        <v>98</v>
      </c>
    </row>
    <row r="58" spans="1:5" s="8" customFormat="1" ht="38.25" x14ac:dyDescent="0.25">
      <c r="A58" s="14" t="s">
        <v>96</v>
      </c>
      <c r="B58" s="78">
        <v>985.65000000000009</v>
      </c>
      <c r="C58" s="15" t="s">
        <v>207</v>
      </c>
      <c r="D58" s="16" t="s">
        <v>104</v>
      </c>
      <c r="E58" s="17" t="s">
        <v>105</v>
      </c>
    </row>
    <row r="59" spans="1:5" s="8" customFormat="1" x14ac:dyDescent="0.25">
      <c r="A59" s="14">
        <v>42474</v>
      </c>
      <c r="B59" s="78">
        <v>35</v>
      </c>
      <c r="C59" s="15" t="s">
        <v>139</v>
      </c>
      <c r="D59" s="16" t="s">
        <v>21</v>
      </c>
      <c r="E59" s="17" t="s">
        <v>12</v>
      </c>
    </row>
    <row r="60" spans="1:5" s="8" customFormat="1" ht="38.25" x14ac:dyDescent="0.25">
      <c r="A60" s="14" t="s">
        <v>16</v>
      </c>
      <c r="B60" s="80">
        <v>1368.49</v>
      </c>
      <c r="C60" s="15" t="s">
        <v>17</v>
      </c>
      <c r="D60" s="16" t="s">
        <v>140</v>
      </c>
      <c r="E60" s="17" t="s">
        <v>56</v>
      </c>
    </row>
    <row r="61" spans="1:5" s="8" customFormat="1" ht="25.5" x14ac:dyDescent="0.25">
      <c r="A61" s="14">
        <v>42536</v>
      </c>
      <c r="B61" s="80">
        <v>32.200000000000003</v>
      </c>
      <c r="C61" s="15" t="s">
        <v>215</v>
      </c>
      <c r="D61" s="16" t="s">
        <v>217</v>
      </c>
      <c r="E61" s="17" t="s">
        <v>12</v>
      </c>
    </row>
    <row r="62" spans="1:5" s="8" customFormat="1" x14ac:dyDescent="0.25">
      <c r="A62" s="14">
        <v>42550</v>
      </c>
      <c r="B62" s="80">
        <v>9.1999999999999993</v>
      </c>
      <c r="C62" s="15" t="s">
        <v>216</v>
      </c>
      <c r="D62" s="16" t="s">
        <v>214</v>
      </c>
      <c r="E62" s="17" t="s">
        <v>12</v>
      </c>
    </row>
    <row r="63" spans="1:5" s="8" customFormat="1" x14ac:dyDescent="0.25">
      <c r="A63" s="14">
        <v>42517</v>
      </c>
      <c r="B63" s="78">
        <v>20.9</v>
      </c>
      <c r="C63" s="15" t="s">
        <v>73</v>
      </c>
      <c r="D63" s="16" t="s">
        <v>24</v>
      </c>
      <c r="E63" s="17" t="s">
        <v>12</v>
      </c>
    </row>
    <row r="64" spans="1:5" s="8" customFormat="1" ht="30" x14ac:dyDescent="0.25">
      <c r="A64" s="22" t="s">
        <v>25</v>
      </c>
      <c r="B64" s="23">
        <f>SUM(B28:B63)</f>
        <v>9614.26</v>
      </c>
      <c r="C64" s="24"/>
      <c r="D64" s="24"/>
      <c r="E64" s="25"/>
    </row>
    <row r="65" spans="1:5" s="30" customFormat="1" x14ac:dyDescent="0.25">
      <c r="A65" s="26" t="s">
        <v>26</v>
      </c>
      <c r="B65" s="27">
        <f>(B25+B64)</f>
        <v>78359.56</v>
      </c>
      <c r="C65" s="28"/>
      <c r="D65" s="28"/>
      <c r="E65" s="29"/>
    </row>
    <row r="66" spans="1:5" x14ac:dyDescent="0.25">
      <c r="A66" s="24" t="s">
        <v>27</v>
      </c>
      <c r="B66" s="24"/>
      <c r="C66" s="31"/>
      <c r="D66" s="31"/>
      <c r="E66" s="31"/>
    </row>
    <row r="67" spans="1:5" x14ac:dyDescent="0.25">
      <c r="B67" s="32"/>
      <c r="C67" s="32"/>
      <c r="D67" s="32"/>
      <c r="E67" s="32"/>
    </row>
  </sheetData>
  <mergeCells count="6">
    <mergeCell ref="A45:E45"/>
    <mergeCell ref="A3:E3"/>
    <mergeCell ref="A6:E6"/>
    <mergeCell ref="A7:E7"/>
    <mergeCell ref="A16:E16"/>
    <mergeCell ref="A26:E26"/>
  </mergeCells>
  <pageMargins left="0.82677165354330717" right="0.39370078740157483" top="0.55118110236220474" bottom="0.59" header="0.31496062992125984" footer="0.31496062992125984"/>
  <pageSetup paperSize="9" scale="86" fitToHeight="8" orientation="landscape" r:id="rId1"/>
  <headerFooter>
    <oddFooter>&amp;L&amp;8&amp;Z&amp;F&amp;A&amp;R&amp;8&amp;D&amp;T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opLeftCell="A10" zoomScale="115" zoomScaleNormal="115" workbookViewId="0">
      <selection activeCell="C12" sqref="C12"/>
    </sheetView>
  </sheetViews>
  <sheetFormatPr defaultColWidth="9.140625" defaultRowHeight="15" x14ac:dyDescent="0.25"/>
  <cols>
    <col min="1" max="1" width="23.42578125" style="30" customWidth="1"/>
    <col min="2" max="2" width="16.28515625" style="33" customWidth="1"/>
    <col min="3" max="3" width="46.42578125" style="1" customWidth="1"/>
    <col min="4" max="4" width="23.5703125" style="1" customWidth="1"/>
    <col min="5" max="5" width="28" style="1" customWidth="1"/>
    <col min="6" max="16384" width="9.140625" style="1"/>
  </cols>
  <sheetData>
    <row r="1" spans="1:5" ht="18.75" x14ac:dyDescent="0.25">
      <c r="A1" s="91" t="s">
        <v>0</v>
      </c>
      <c r="B1" s="91"/>
      <c r="C1" s="91"/>
      <c r="D1" s="91"/>
      <c r="E1" s="91"/>
    </row>
    <row r="2" spans="1:5" s="6" customFormat="1" ht="15.75" x14ac:dyDescent="0.25">
      <c r="A2" s="2" t="s">
        <v>1</v>
      </c>
      <c r="B2" s="3"/>
      <c r="C2" s="4"/>
      <c r="D2" s="5" t="s">
        <v>2</v>
      </c>
      <c r="E2" s="5" t="str">
        <f>Travel!E4</f>
        <v>01/07/2015 - 30/06/2016</v>
      </c>
    </row>
    <row r="3" spans="1:5" ht="15.75" x14ac:dyDescent="0.25">
      <c r="A3" s="34"/>
      <c r="B3" s="35"/>
      <c r="C3" s="36"/>
      <c r="D3" s="35"/>
      <c r="E3" s="37"/>
    </row>
    <row r="4" spans="1:5" ht="21.95" customHeight="1" x14ac:dyDescent="0.25">
      <c r="A4" s="92" t="s">
        <v>28</v>
      </c>
      <c r="B4" s="93"/>
      <c r="C4" s="93"/>
      <c r="D4" s="93"/>
      <c r="E4" s="94"/>
    </row>
    <row r="5" spans="1:5" s="8" customFormat="1" ht="15.75" x14ac:dyDescent="0.25">
      <c r="A5" s="95" t="s">
        <v>29</v>
      </c>
      <c r="B5" s="96"/>
      <c r="C5" s="96"/>
      <c r="D5" s="96"/>
      <c r="E5" s="97"/>
    </row>
    <row r="6" spans="1:5" s="13" customFormat="1" x14ac:dyDescent="0.25">
      <c r="A6" s="9" t="s">
        <v>5</v>
      </c>
      <c r="B6" s="10" t="s">
        <v>6</v>
      </c>
      <c r="C6" s="10" t="s">
        <v>7</v>
      </c>
      <c r="D6" s="10" t="s">
        <v>30</v>
      </c>
      <c r="E6" s="12" t="s">
        <v>9</v>
      </c>
    </row>
    <row r="7" spans="1:5" s="13" customFormat="1" x14ac:dyDescent="0.25">
      <c r="A7" s="82">
        <v>42237</v>
      </c>
      <c r="B7" s="78">
        <v>229.5</v>
      </c>
      <c r="C7" s="15" t="s">
        <v>200</v>
      </c>
      <c r="D7" s="15" t="s">
        <v>172</v>
      </c>
      <c r="E7" s="38" t="s">
        <v>19</v>
      </c>
    </row>
    <row r="8" spans="1:5" s="13" customFormat="1" ht="25.5" x14ac:dyDescent="0.25">
      <c r="A8" s="82">
        <v>42244</v>
      </c>
      <c r="B8" s="78">
        <v>22.7</v>
      </c>
      <c r="C8" s="15" t="s">
        <v>173</v>
      </c>
      <c r="D8" s="15" t="s">
        <v>174</v>
      </c>
      <c r="E8" s="38" t="s">
        <v>12</v>
      </c>
    </row>
    <row r="9" spans="1:5" s="13" customFormat="1" x14ac:dyDescent="0.25">
      <c r="A9" s="82">
        <v>42255</v>
      </c>
      <c r="B9" s="78">
        <v>7</v>
      </c>
      <c r="C9" s="15" t="s">
        <v>175</v>
      </c>
      <c r="D9" s="15" t="s">
        <v>32</v>
      </c>
      <c r="E9" s="38" t="s">
        <v>12</v>
      </c>
    </row>
    <row r="10" spans="1:5" s="13" customFormat="1" ht="25.5" x14ac:dyDescent="0.25">
      <c r="A10" s="82">
        <v>42261</v>
      </c>
      <c r="B10" s="78">
        <v>318.82</v>
      </c>
      <c r="C10" s="15" t="s">
        <v>196</v>
      </c>
      <c r="D10" s="15" t="s">
        <v>176</v>
      </c>
      <c r="E10" s="38" t="s">
        <v>177</v>
      </c>
    </row>
    <row r="11" spans="1:5" s="13" customFormat="1" x14ac:dyDescent="0.25">
      <c r="A11" s="82">
        <v>42261</v>
      </c>
      <c r="B11" s="78">
        <v>90.42</v>
      </c>
      <c r="C11" s="15" t="s">
        <v>197</v>
      </c>
      <c r="D11" s="15" t="s">
        <v>178</v>
      </c>
      <c r="E11" s="38" t="s">
        <v>179</v>
      </c>
    </row>
    <row r="12" spans="1:5" s="13" customFormat="1" x14ac:dyDescent="0.25">
      <c r="A12" s="82">
        <v>42283</v>
      </c>
      <c r="B12" s="78">
        <v>12.7</v>
      </c>
      <c r="C12" s="15" t="s">
        <v>153</v>
      </c>
      <c r="D12" s="15" t="s">
        <v>60</v>
      </c>
      <c r="E12" s="38" t="s">
        <v>12</v>
      </c>
    </row>
    <row r="13" spans="1:5" s="13" customFormat="1" x14ac:dyDescent="0.25">
      <c r="A13" s="82">
        <v>42323</v>
      </c>
      <c r="B13" s="78">
        <v>9.89</v>
      </c>
      <c r="C13" s="15" t="s">
        <v>73</v>
      </c>
      <c r="D13" s="15" t="s">
        <v>32</v>
      </c>
      <c r="E13" s="38" t="s">
        <v>154</v>
      </c>
    </row>
    <row r="14" spans="1:5" s="13" customFormat="1" x14ac:dyDescent="0.25">
      <c r="A14" s="82">
        <v>42339</v>
      </c>
      <c r="B14" s="78">
        <v>15.9</v>
      </c>
      <c r="C14" s="15" t="s">
        <v>201</v>
      </c>
      <c r="D14" s="15" t="s">
        <v>33</v>
      </c>
      <c r="E14" s="38" t="s">
        <v>12</v>
      </c>
    </row>
    <row r="15" spans="1:5" s="13" customFormat="1" x14ac:dyDescent="0.25">
      <c r="A15" s="82">
        <v>42352</v>
      </c>
      <c r="B15" s="78">
        <v>19</v>
      </c>
      <c r="C15" s="15" t="s">
        <v>73</v>
      </c>
      <c r="D15" s="15" t="s">
        <v>155</v>
      </c>
      <c r="E15" s="38" t="s">
        <v>12</v>
      </c>
    </row>
    <row r="16" spans="1:5" s="13" customFormat="1" x14ac:dyDescent="0.25">
      <c r="A16" s="82">
        <v>42423</v>
      </c>
      <c r="B16" s="78">
        <v>8.4</v>
      </c>
      <c r="C16" s="15" t="s">
        <v>153</v>
      </c>
      <c r="D16" s="15" t="s">
        <v>32</v>
      </c>
      <c r="E16" s="38" t="s">
        <v>12</v>
      </c>
    </row>
    <row r="17" spans="1:5" s="13" customFormat="1" x14ac:dyDescent="0.25">
      <c r="A17" s="82">
        <v>42440</v>
      </c>
      <c r="B17" s="78">
        <v>25</v>
      </c>
      <c r="C17" s="15" t="s">
        <v>145</v>
      </c>
      <c r="D17" s="15" t="s">
        <v>59</v>
      </c>
      <c r="E17" s="38" t="s">
        <v>55</v>
      </c>
    </row>
    <row r="18" spans="1:5" s="13" customFormat="1" x14ac:dyDescent="0.25">
      <c r="A18" s="82">
        <v>42445</v>
      </c>
      <c r="B18" s="78">
        <v>8.3000000000000007</v>
      </c>
      <c r="C18" s="15" t="s">
        <v>57</v>
      </c>
      <c r="D18" s="15" t="s">
        <v>32</v>
      </c>
      <c r="E18" s="38" t="s">
        <v>12</v>
      </c>
    </row>
    <row r="19" spans="1:5" s="13" customFormat="1" x14ac:dyDescent="0.25">
      <c r="A19" s="82">
        <v>42465</v>
      </c>
      <c r="B19" s="78">
        <v>11.7</v>
      </c>
      <c r="C19" s="15" t="s">
        <v>58</v>
      </c>
      <c r="D19" s="15" t="s">
        <v>60</v>
      </c>
      <c r="E19" s="38" t="s">
        <v>12</v>
      </c>
    </row>
    <row r="20" spans="1:5" s="13" customFormat="1" x14ac:dyDescent="0.25">
      <c r="A20" s="82">
        <v>42473</v>
      </c>
      <c r="B20" s="78">
        <v>8</v>
      </c>
      <c r="C20" s="15" t="s">
        <v>57</v>
      </c>
      <c r="D20" s="15" t="s">
        <v>32</v>
      </c>
      <c r="E20" s="38" t="s">
        <v>12</v>
      </c>
    </row>
    <row r="21" spans="1:5" s="13" customFormat="1" x14ac:dyDescent="0.25">
      <c r="A21" s="82">
        <v>42477</v>
      </c>
      <c r="B21" s="78">
        <v>10.1</v>
      </c>
      <c r="C21" s="15" t="s">
        <v>31</v>
      </c>
      <c r="D21" s="15" t="s">
        <v>32</v>
      </c>
      <c r="E21" s="38" t="s">
        <v>12</v>
      </c>
    </row>
    <row r="22" spans="1:5" s="13" customFormat="1" x14ac:dyDescent="0.25">
      <c r="A22" s="82">
        <v>42489</v>
      </c>
      <c r="B22" s="78">
        <v>28.55</v>
      </c>
      <c r="C22" s="15" t="s">
        <v>195</v>
      </c>
      <c r="D22" s="15" t="s">
        <v>33</v>
      </c>
      <c r="E22" s="38" t="s">
        <v>22</v>
      </c>
    </row>
    <row r="23" spans="1:5" s="13" customFormat="1" ht="25.5" x14ac:dyDescent="0.25">
      <c r="A23" s="82">
        <v>42517</v>
      </c>
      <c r="B23" s="78">
        <v>17.600000000000001</v>
      </c>
      <c r="C23" s="15" t="s">
        <v>141</v>
      </c>
      <c r="D23" s="15" t="s">
        <v>32</v>
      </c>
      <c r="E23" s="38" t="s">
        <v>12</v>
      </c>
    </row>
    <row r="24" spans="1:5" s="13" customFormat="1" x14ac:dyDescent="0.25">
      <c r="A24" s="82">
        <v>42522</v>
      </c>
      <c r="B24" s="78">
        <v>8.8000000000000007</v>
      </c>
      <c r="C24" s="15" t="s">
        <v>73</v>
      </c>
      <c r="D24" s="15" t="s">
        <v>32</v>
      </c>
      <c r="E24" s="38" t="s">
        <v>12</v>
      </c>
    </row>
    <row r="25" spans="1:5" s="13" customFormat="1" x14ac:dyDescent="0.25">
      <c r="A25" s="82">
        <v>42538</v>
      </c>
      <c r="B25" s="78">
        <v>21.32</v>
      </c>
      <c r="C25" s="15" t="s">
        <v>142</v>
      </c>
      <c r="D25" s="15" t="s">
        <v>143</v>
      </c>
      <c r="E25" s="38" t="s">
        <v>12</v>
      </c>
    </row>
    <row r="26" spans="1:5" s="13" customFormat="1" x14ac:dyDescent="0.25">
      <c r="A26" s="82">
        <v>42549</v>
      </c>
      <c r="B26" s="78">
        <v>9.5</v>
      </c>
      <c r="C26" s="15" t="s">
        <v>144</v>
      </c>
      <c r="D26" s="15" t="s">
        <v>32</v>
      </c>
      <c r="E26" s="38" t="s">
        <v>12</v>
      </c>
    </row>
    <row r="27" spans="1:5" s="13" customFormat="1" x14ac:dyDescent="0.25">
      <c r="A27" s="18" t="s">
        <v>34</v>
      </c>
      <c r="B27" s="39">
        <f>SUM(B7:B26)</f>
        <v>883.19999999999993</v>
      </c>
      <c r="C27" s="20"/>
      <c r="D27" s="40"/>
      <c r="E27" s="41"/>
    </row>
    <row r="28" spans="1:5" s="13" customFormat="1" ht="15.75" x14ac:dyDescent="0.25">
      <c r="A28" s="88" t="s">
        <v>35</v>
      </c>
      <c r="B28" s="89"/>
      <c r="C28" s="89"/>
      <c r="D28" s="89"/>
      <c r="E28" s="90"/>
    </row>
    <row r="29" spans="1:5" s="13" customFormat="1" x14ac:dyDescent="0.25">
      <c r="A29" s="9" t="s">
        <v>5</v>
      </c>
      <c r="B29" s="10" t="s">
        <v>6</v>
      </c>
      <c r="C29" s="10" t="s">
        <v>7</v>
      </c>
      <c r="D29" s="10" t="s">
        <v>30</v>
      </c>
      <c r="E29" s="12" t="s">
        <v>9</v>
      </c>
    </row>
    <row r="30" spans="1:5" s="13" customFormat="1" x14ac:dyDescent="0.25">
      <c r="A30" s="82">
        <v>42339</v>
      </c>
      <c r="B30" s="78">
        <v>316.28449999999992</v>
      </c>
      <c r="C30" s="15" t="s">
        <v>198</v>
      </c>
      <c r="D30" s="15" t="s">
        <v>199</v>
      </c>
      <c r="E30" s="38" t="s">
        <v>12</v>
      </c>
    </row>
    <row r="31" spans="1:5" s="13" customFormat="1" x14ac:dyDescent="0.25">
      <c r="A31" s="82">
        <v>42466</v>
      </c>
      <c r="B31" s="78">
        <v>4.5</v>
      </c>
      <c r="C31" s="15" t="s">
        <v>31</v>
      </c>
      <c r="D31" s="15" t="s">
        <v>32</v>
      </c>
      <c r="E31" s="38" t="s">
        <v>12</v>
      </c>
    </row>
    <row r="32" spans="1:5" s="13" customFormat="1" ht="25.5" x14ac:dyDescent="0.25">
      <c r="A32" s="82">
        <v>42486</v>
      </c>
      <c r="B32" s="78">
        <v>33</v>
      </c>
      <c r="C32" s="15" t="s">
        <v>36</v>
      </c>
      <c r="D32" s="15" t="s">
        <v>59</v>
      </c>
      <c r="E32" s="38" t="s">
        <v>12</v>
      </c>
    </row>
    <row r="33" spans="1:6" s="13" customFormat="1" x14ac:dyDescent="0.25">
      <c r="A33" s="18" t="s">
        <v>34</v>
      </c>
      <c r="B33" s="39">
        <f>SUM(B30:B32)</f>
        <v>353.78449999999992</v>
      </c>
      <c r="C33" s="20"/>
      <c r="D33" s="40"/>
      <c r="E33" s="41"/>
    </row>
    <row r="34" spans="1:6" s="13" customFormat="1" ht="23.25" customHeight="1" x14ac:dyDescent="0.25">
      <c r="A34" s="26" t="s">
        <v>37</v>
      </c>
      <c r="B34" s="42">
        <f>B27+B33</f>
        <v>1236.9844999999998</v>
      </c>
      <c r="C34" s="43"/>
      <c r="D34" s="28"/>
      <c r="E34" s="29"/>
    </row>
    <row r="35" spans="1:6" s="13" customFormat="1" x14ac:dyDescent="0.25">
      <c r="A35" s="44" t="s">
        <v>27</v>
      </c>
      <c r="B35" s="24"/>
      <c r="C35" s="45"/>
      <c r="D35" s="31"/>
      <c r="E35" s="31"/>
    </row>
    <row r="36" spans="1:6" s="13" customFormat="1" x14ac:dyDescent="0.25">
      <c r="A36" s="30"/>
      <c r="B36" s="32"/>
      <c r="C36" s="32"/>
      <c r="D36" s="32"/>
      <c r="E36" s="32"/>
    </row>
    <row r="37" spans="1:6" s="13" customFormat="1" x14ac:dyDescent="0.25">
      <c r="A37" s="30"/>
      <c r="B37" s="33"/>
      <c r="C37" s="1"/>
      <c r="D37" s="1"/>
      <c r="E37" s="1"/>
    </row>
    <row r="38" spans="1:6" s="13" customFormat="1" x14ac:dyDescent="0.25">
      <c r="A38" s="30"/>
      <c r="B38" s="33"/>
      <c r="C38" s="1"/>
      <c r="D38" s="1"/>
      <c r="E38" s="1"/>
    </row>
    <row r="39" spans="1:6" s="8" customFormat="1" x14ac:dyDescent="0.25">
      <c r="A39" s="30"/>
      <c r="B39" s="33"/>
      <c r="C39" s="1"/>
      <c r="D39" s="1"/>
      <c r="E39" s="1"/>
    </row>
    <row r="40" spans="1:6" s="30" customFormat="1" ht="25.5" customHeight="1" x14ac:dyDescent="0.25">
      <c r="B40" s="33"/>
      <c r="C40" s="1"/>
      <c r="D40" s="1"/>
      <c r="E40" s="1"/>
      <c r="F40" s="46"/>
    </row>
    <row r="67" spans="2:2" x14ac:dyDescent="0.25">
      <c r="B67" s="33">
        <f>SUM(B37:B66)</f>
        <v>0</v>
      </c>
    </row>
  </sheetData>
  <autoFilter ref="A4:E35">
    <filterColumn colId="0" showButton="0"/>
    <filterColumn colId="1" showButton="0"/>
    <filterColumn colId="2" showButton="0"/>
    <filterColumn colId="3" showButton="0"/>
  </autoFilter>
  <mergeCells count="4">
    <mergeCell ref="A1:E1"/>
    <mergeCell ref="A4:E4"/>
    <mergeCell ref="A5:E5"/>
    <mergeCell ref="A28:E28"/>
  </mergeCells>
  <pageMargins left="0.82677165354330717" right="0.39370078740157483" top="0.55118110236220474" bottom="0.55118110236220474" header="0.31496062992125984" footer="0.31496062992125984"/>
  <pageSetup paperSize="9" scale="86" fitToHeight="8" orientation="landscape" r:id="rId1"/>
  <headerFooter>
    <oddFooter>&amp;L&amp;8&amp;Z&amp;F&amp;A&amp;R&amp;8&amp;D&amp;T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zoomScale="115" zoomScaleNormal="115" workbookViewId="0">
      <selection activeCell="D16" sqref="D16"/>
    </sheetView>
  </sheetViews>
  <sheetFormatPr defaultColWidth="9.140625" defaultRowHeight="15" x14ac:dyDescent="0.25"/>
  <cols>
    <col min="1" max="1" width="23.42578125" style="47" customWidth="1"/>
    <col min="2" max="2" width="47.5703125" style="47" customWidth="1"/>
    <col min="3" max="3" width="30.5703125" style="47" customWidth="1"/>
    <col min="4" max="4" width="28.42578125" style="47" customWidth="1"/>
    <col min="5" max="5" width="28" style="47" customWidth="1"/>
    <col min="6" max="16384" width="9.140625" style="47"/>
  </cols>
  <sheetData>
    <row r="1" spans="1:4" ht="18.75" x14ac:dyDescent="0.25">
      <c r="A1" s="98" t="s">
        <v>0</v>
      </c>
      <c r="B1" s="98"/>
      <c r="C1" s="98"/>
      <c r="D1" s="98"/>
    </row>
    <row r="2" spans="1:4" s="50" customFormat="1" ht="15.75" x14ac:dyDescent="0.25">
      <c r="A2" s="48" t="s">
        <v>1</v>
      </c>
      <c r="B2" s="49"/>
      <c r="C2" s="5" t="s">
        <v>2</v>
      </c>
      <c r="D2" s="5" t="str">
        <f>Travel!E4</f>
        <v>01/07/2015 - 30/06/2016</v>
      </c>
    </row>
    <row r="3" spans="1:4" ht="15.75" x14ac:dyDescent="0.25">
      <c r="A3" s="51"/>
      <c r="B3" s="52"/>
      <c r="C3" s="53"/>
      <c r="D3" s="54"/>
    </row>
    <row r="4" spans="1:4" ht="18.75" x14ac:dyDescent="0.25">
      <c r="A4" s="99" t="s">
        <v>38</v>
      </c>
      <c r="B4" s="100"/>
      <c r="C4" s="100"/>
      <c r="D4" s="101"/>
    </row>
    <row r="5" spans="1:4" s="55" customFormat="1" ht="21.95" customHeight="1" x14ac:dyDescent="0.25">
      <c r="A5" s="102" t="s">
        <v>39</v>
      </c>
      <c r="B5" s="103"/>
      <c r="C5" s="103"/>
      <c r="D5" s="104"/>
    </row>
    <row r="6" spans="1:4" s="55" customFormat="1" x14ac:dyDescent="0.25">
      <c r="A6" s="56" t="s">
        <v>5</v>
      </c>
      <c r="B6" s="57" t="s">
        <v>40</v>
      </c>
      <c r="C6" s="57" t="s">
        <v>41</v>
      </c>
      <c r="D6" s="58" t="s">
        <v>42</v>
      </c>
    </row>
    <row r="7" spans="1:4" s="60" customFormat="1" x14ac:dyDescent="0.25">
      <c r="A7" s="63">
        <v>42396</v>
      </c>
      <c r="B7" s="59" t="s">
        <v>156</v>
      </c>
      <c r="C7" s="59" t="s">
        <v>157</v>
      </c>
      <c r="D7" s="83">
        <v>40</v>
      </c>
    </row>
    <row r="8" spans="1:4" s="60" customFormat="1" x14ac:dyDescent="0.25">
      <c r="A8" s="63">
        <v>42517</v>
      </c>
      <c r="B8" s="59" t="s">
        <v>146</v>
      </c>
      <c r="C8" s="59" t="s">
        <v>147</v>
      </c>
      <c r="D8" s="83">
        <v>280</v>
      </c>
    </row>
    <row r="9" spans="1:4" s="60" customFormat="1" ht="15.75" x14ac:dyDescent="0.25">
      <c r="A9" s="61" t="s">
        <v>44</v>
      </c>
      <c r="B9" s="62"/>
      <c r="C9" s="62"/>
      <c r="D9" s="84"/>
    </row>
    <row r="10" spans="1:4" s="55" customFormat="1" x14ac:dyDescent="0.25">
      <c r="A10" s="56" t="s">
        <v>5</v>
      </c>
      <c r="B10" s="57" t="s">
        <v>40</v>
      </c>
      <c r="C10" s="57" t="s">
        <v>41</v>
      </c>
      <c r="D10" s="58" t="s">
        <v>42</v>
      </c>
    </row>
    <row r="11" spans="1:4" s="60" customFormat="1" x14ac:dyDescent="0.25">
      <c r="A11" s="63"/>
      <c r="B11" s="59" t="s">
        <v>43</v>
      </c>
      <c r="C11" s="59"/>
      <c r="D11" s="85"/>
    </row>
    <row r="12" spans="1:4" ht="30" x14ac:dyDescent="0.25">
      <c r="A12" s="64" t="s">
        <v>45</v>
      </c>
      <c r="B12" s="65"/>
      <c r="C12" s="66"/>
      <c r="D12" s="86">
        <f>SUM(D8:D11)</f>
        <v>280</v>
      </c>
    </row>
    <row r="13" spans="1:4" x14ac:dyDescent="0.25">
      <c r="A13" s="24" t="s">
        <v>27</v>
      </c>
    </row>
  </sheetData>
  <mergeCells count="3">
    <mergeCell ref="A1:D1"/>
    <mergeCell ref="A4:D4"/>
    <mergeCell ref="A5:D5"/>
  </mergeCells>
  <pageMargins left="0.82677165354330717" right="0.39370078740157483" top="0.55118110236220474" bottom="0.55118110236220474" header="0.31496062992125984" footer="0.31496062992125984"/>
  <pageSetup paperSize="9" fitToHeight="8" orientation="landscape" r:id="rId1"/>
  <headerFooter>
    <oddFooter>&amp;L&amp;8&amp;Z&amp;F&amp;A&amp;R&amp;8&amp;D&amp;T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zoomScale="115" zoomScaleNormal="115" workbookViewId="0">
      <selection activeCell="J10" sqref="J10"/>
    </sheetView>
  </sheetViews>
  <sheetFormatPr defaultColWidth="8.85546875" defaultRowHeight="15" x14ac:dyDescent="0.25"/>
  <cols>
    <col min="1" max="1" width="23.42578125" style="30" customWidth="1"/>
    <col min="2" max="2" width="16.28515625" style="30" customWidth="1"/>
    <col min="3" max="3" width="49.5703125" style="1" customWidth="1"/>
    <col min="4" max="4" width="24.42578125" style="1" customWidth="1"/>
    <col min="5" max="5" width="28" style="1" customWidth="1"/>
    <col min="6" max="16384" width="8.85546875" style="1"/>
  </cols>
  <sheetData>
    <row r="1" spans="1:6" ht="18.75" x14ac:dyDescent="0.25">
      <c r="A1" s="91" t="s">
        <v>0</v>
      </c>
      <c r="B1" s="91"/>
      <c r="C1" s="91"/>
      <c r="D1" s="91"/>
      <c r="E1" s="91"/>
    </row>
    <row r="2" spans="1:6" s="6" customFormat="1" ht="15.75" x14ac:dyDescent="0.25">
      <c r="A2" s="2" t="s">
        <v>1</v>
      </c>
      <c r="B2" s="3"/>
      <c r="C2" s="4"/>
      <c r="D2" s="5" t="s">
        <v>2</v>
      </c>
      <c r="E2" s="5" t="str">
        <f>Travel!E4</f>
        <v>01/07/2015 - 30/06/2016</v>
      </c>
      <c r="F2" s="7"/>
    </row>
    <row r="3" spans="1:6" ht="15.75" x14ac:dyDescent="0.25">
      <c r="A3" s="34"/>
      <c r="B3" s="35"/>
      <c r="C3" s="36"/>
      <c r="D3" s="36"/>
      <c r="E3" s="37"/>
    </row>
    <row r="4" spans="1:6" ht="21.95" customHeight="1" x14ac:dyDescent="0.25">
      <c r="A4" s="92" t="s">
        <v>46</v>
      </c>
      <c r="B4" s="93"/>
      <c r="C4" s="93"/>
      <c r="D4" s="93"/>
      <c r="E4" s="94"/>
    </row>
    <row r="5" spans="1:6" s="8" customFormat="1" ht="15.75" x14ac:dyDescent="0.25">
      <c r="A5" s="95" t="s">
        <v>47</v>
      </c>
      <c r="B5" s="96"/>
      <c r="C5" s="96"/>
      <c r="D5" s="96"/>
      <c r="E5" s="97"/>
    </row>
    <row r="6" spans="1:6" s="13" customFormat="1" x14ac:dyDescent="0.25">
      <c r="A6" s="9" t="s">
        <v>5</v>
      </c>
      <c r="B6" s="10" t="s">
        <v>6</v>
      </c>
      <c r="C6" s="11" t="s">
        <v>7</v>
      </c>
      <c r="D6" s="10" t="s">
        <v>30</v>
      </c>
      <c r="E6" s="12" t="s">
        <v>9</v>
      </c>
    </row>
    <row r="7" spans="1:6" s="13" customFormat="1" x14ac:dyDescent="0.25">
      <c r="A7" s="14">
        <v>42194</v>
      </c>
      <c r="B7" s="78">
        <v>791.75</v>
      </c>
      <c r="C7" s="67" t="s">
        <v>193</v>
      </c>
      <c r="D7" s="67" t="s">
        <v>184</v>
      </c>
      <c r="E7" s="68" t="s">
        <v>179</v>
      </c>
    </row>
    <row r="8" spans="1:6" s="13" customFormat="1" x14ac:dyDescent="0.25">
      <c r="A8" s="14">
        <v>42200</v>
      </c>
      <c r="B8" s="78">
        <v>432</v>
      </c>
      <c r="C8" s="67" t="s">
        <v>185</v>
      </c>
      <c r="D8" s="67" t="s">
        <v>189</v>
      </c>
      <c r="E8" s="68" t="s">
        <v>12</v>
      </c>
    </row>
    <row r="9" spans="1:6" s="13" customFormat="1" x14ac:dyDescent="0.25">
      <c r="A9" s="14">
        <v>42238</v>
      </c>
      <c r="B9" s="78">
        <v>772.76</v>
      </c>
      <c r="C9" s="67" t="s">
        <v>180</v>
      </c>
      <c r="D9" s="67" t="s">
        <v>181</v>
      </c>
      <c r="E9" s="68" t="s">
        <v>182</v>
      </c>
    </row>
    <row r="10" spans="1:6" s="13" customFormat="1" x14ac:dyDescent="0.25">
      <c r="A10" s="14">
        <v>42492</v>
      </c>
      <c r="B10" s="78">
        <v>70.98</v>
      </c>
      <c r="C10" s="67" t="s">
        <v>194</v>
      </c>
      <c r="D10" s="67" t="s">
        <v>48</v>
      </c>
      <c r="E10" s="68" t="s">
        <v>49</v>
      </c>
    </row>
    <row r="11" spans="1:6" s="13" customFormat="1" x14ac:dyDescent="0.25">
      <c r="A11" s="14">
        <v>42503</v>
      </c>
      <c r="B11" s="78">
        <v>14</v>
      </c>
      <c r="C11" s="67" t="s">
        <v>148</v>
      </c>
      <c r="D11" s="67" t="s">
        <v>149</v>
      </c>
      <c r="E11" s="68" t="s">
        <v>12</v>
      </c>
    </row>
    <row r="12" spans="1:6" s="13" customFormat="1" ht="25.5" x14ac:dyDescent="0.25">
      <c r="A12" s="14">
        <v>42523</v>
      </c>
      <c r="B12" s="78">
        <v>718.75</v>
      </c>
      <c r="C12" s="67" t="s">
        <v>171</v>
      </c>
      <c r="D12" s="67" t="s">
        <v>150</v>
      </c>
      <c r="E12" s="68" t="s">
        <v>12</v>
      </c>
    </row>
    <row r="13" spans="1:6" s="13" customFormat="1" x14ac:dyDescent="0.25">
      <c r="A13" s="14">
        <v>42550</v>
      </c>
      <c r="B13" s="78">
        <v>209</v>
      </c>
      <c r="C13" s="67" t="s">
        <v>151</v>
      </c>
      <c r="D13" s="67" t="s">
        <v>189</v>
      </c>
      <c r="E13" s="68" t="s">
        <v>12</v>
      </c>
    </row>
    <row r="14" spans="1:6" s="13" customFormat="1" x14ac:dyDescent="0.25">
      <c r="A14" s="22" t="s">
        <v>34</v>
      </c>
      <c r="B14" s="69">
        <f>SUM(B7:B13)</f>
        <v>3009.24</v>
      </c>
      <c r="C14" s="70"/>
      <c r="D14" s="71"/>
      <c r="E14" s="72"/>
    </row>
    <row r="15" spans="1:6" s="8" customFormat="1" ht="15.75" x14ac:dyDescent="0.25">
      <c r="A15" s="88" t="s">
        <v>50</v>
      </c>
      <c r="B15" s="89"/>
      <c r="C15" s="89"/>
      <c r="D15" s="89"/>
      <c r="E15" s="90"/>
    </row>
    <row r="16" spans="1:6" s="13" customFormat="1" x14ac:dyDescent="0.25">
      <c r="A16" s="9" t="s">
        <v>5</v>
      </c>
      <c r="B16" s="10" t="s">
        <v>6</v>
      </c>
      <c r="C16" s="11" t="s">
        <v>7</v>
      </c>
      <c r="D16" s="10" t="s">
        <v>30</v>
      </c>
      <c r="E16" s="12" t="s">
        <v>9</v>
      </c>
    </row>
    <row r="17" spans="1:5" s="8" customFormat="1" ht="25.5" x14ac:dyDescent="0.25">
      <c r="A17" s="14">
        <v>42268</v>
      </c>
      <c r="B17" s="78">
        <v>500</v>
      </c>
      <c r="C17" s="73" t="s">
        <v>191</v>
      </c>
      <c r="D17" s="73" t="s">
        <v>184</v>
      </c>
      <c r="E17" s="74" t="s">
        <v>12</v>
      </c>
    </row>
    <row r="18" spans="1:5" s="8" customFormat="1" x14ac:dyDescent="0.25">
      <c r="A18" s="14">
        <v>42216</v>
      </c>
      <c r="B18" s="78">
        <v>326.8</v>
      </c>
      <c r="C18" s="73" t="s">
        <v>186</v>
      </c>
      <c r="D18" s="73" t="s">
        <v>53</v>
      </c>
      <c r="E18" s="74" t="s">
        <v>12</v>
      </c>
    </row>
    <row r="19" spans="1:5" s="8" customFormat="1" x14ac:dyDescent="0.25">
      <c r="A19" s="14">
        <v>42247</v>
      </c>
      <c r="B19" s="78">
        <v>176.99549999999999</v>
      </c>
      <c r="C19" s="73" t="s">
        <v>187</v>
      </c>
      <c r="D19" s="73" t="s">
        <v>53</v>
      </c>
      <c r="E19" s="74" t="s">
        <v>12</v>
      </c>
    </row>
    <row r="20" spans="1:5" s="8" customFormat="1" x14ac:dyDescent="0.25">
      <c r="A20" s="14">
        <v>42277</v>
      </c>
      <c r="B20" s="78">
        <v>136.761</v>
      </c>
      <c r="C20" s="73" t="s">
        <v>188</v>
      </c>
      <c r="D20" s="73" t="s">
        <v>53</v>
      </c>
      <c r="E20" s="74" t="s">
        <v>12</v>
      </c>
    </row>
    <row r="21" spans="1:5" s="8" customFormat="1" x14ac:dyDescent="0.25">
      <c r="A21" s="14">
        <v>42308</v>
      </c>
      <c r="B21" s="78">
        <v>130.19999999999999</v>
      </c>
      <c r="C21" s="73" t="s">
        <v>183</v>
      </c>
      <c r="D21" s="73" t="s">
        <v>53</v>
      </c>
      <c r="E21" s="74" t="s">
        <v>12</v>
      </c>
    </row>
    <row r="22" spans="1:5" s="8" customFormat="1" x14ac:dyDescent="0.25">
      <c r="A22" s="14" t="s">
        <v>158</v>
      </c>
      <c r="B22" s="78">
        <v>2693.85</v>
      </c>
      <c r="C22" s="73" t="s">
        <v>192</v>
      </c>
      <c r="D22" s="73" t="s">
        <v>159</v>
      </c>
      <c r="E22" s="74" t="s">
        <v>160</v>
      </c>
    </row>
    <row r="23" spans="1:5" s="8" customFormat="1" ht="25.5" x14ac:dyDescent="0.25">
      <c r="A23" s="14">
        <v>42438</v>
      </c>
      <c r="B23" s="78">
        <v>322</v>
      </c>
      <c r="C23" s="73" t="s">
        <v>170</v>
      </c>
      <c r="D23" s="73" t="s">
        <v>161</v>
      </c>
      <c r="E23" s="74" t="s">
        <v>12</v>
      </c>
    </row>
    <row r="24" spans="1:5" s="8" customFormat="1" x14ac:dyDescent="0.25">
      <c r="A24" s="14">
        <v>42338</v>
      </c>
      <c r="B24" s="78">
        <v>442.59</v>
      </c>
      <c r="C24" s="73" t="s">
        <v>162</v>
      </c>
      <c r="D24" s="73" t="s">
        <v>163</v>
      </c>
      <c r="E24" s="74" t="s">
        <v>164</v>
      </c>
    </row>
    <row r="25" spans="1:5" s="8" customFormat="1" x14ac:dyDescent="0.25">
      <c r="A25" s="14">
        <v>42369</v>
      </c>
      <c r="B25" s="78">
        <v>38.755000000000003</v>
      </c>
      <c r="C25" s="73" t="s">
        <v>165</v>
      </c>
      <c r="D25" s="73" t="s">
        <v>163</v>
      </c>
      <c r="E25" s="74" t="s">
        <v>12</v>
      </c>
    </row>
    <row r="26" spans="1:5" s="8" customFormat="1" x14ac:dyDescent="0.25">
      <c r="A26" s="14" t="s">
        <v>166</v>
      </c>
      <c r="B26" s="78">
        <v>38.755000000000003</v>
      </c>
      <c r="C26" s="73" t="s">
        <v>167</v>
      </c>
      <c r="D26" s="73" t="s">
        <v>163</v>
      </c>
      <c r="E26" s="74" t="s">
        <v>12</v>
      </c>
    </row>
    <row r="27" spans="1:5" s="8" customFormat="1" x14ac:dyDescent="0.25">
      <c r="A27" s="14">
        <v>42429</v>
      </c>
      <c r="B27" s="78">
        <v>38.950499999999991</v>
      </c>
      <c r="C27" s="73" t="s">
        <v>168</v>
      </c>
      <c r="D27" s="73" t="s">
        <v>163</v>
      </c>
      <c r="E27" s="74" t="s">
        <v>12</v>
      </c>
    </row>
    <row r="28" spans="1:5" s="8" customFormat="1" x14ac:dyDescent="0.25">
      <c r="A28" s="14">
        <v>42460</v>
      </c>
      <c r="B28" s="78">
        <v>63.755000000000003</v>
      </c>
      <c r="C28" s="73" t="s">
        <v>169</v>
      </c>
      <c r="D28" s="73" t="s">
        <v>163</v>
      </c>
      <c r="E28" s="74" t="s">
        <v>12</v>
      </c>
    </row>
    <row r="29" spans="1:5" s="8" customFormat="1" x14ac:dyDescent="0.25">
      <c r="A29" s="14">
        <v>42490</v>
      </c>
      <c r="B29" s="78">
        <v>46.9315</v>
      </c>
      <c r="C29" s="73" t="s">
        <v>61</v>
      </c>
      <c r="D29" s="73" t="s">
        <v>53</v>
      </c>
      <c r="E29" s="74" t="s">
        <v>12</v>
      </c>
    </row>
    <row r="30" spans="1:5" s="8" customFormat="1" x14ac:dyDescent="0.25">
      <c r="A30" s="14">
        <v>42521</v>
      </c>
      <c r="B30" s="78">
        <v>495.36700000000002</v>
      </c>
      <c r="C30" s="73" t="s">
        <v>52</v>
      </c>
      <c r="D30" s="73" t="s">
        <v>53</v>
      </c>
      <c r="E30" s="74" t="s">
        <v>51</v>
      </c>
    </row>
    <row r="31" spans="1:5" s="8" customFormat="1" ht="25.5" x14ac:dyDescent="0.25">
      <c r="A31" s="14">
        <v>42461</v>
      </c>
      <c r="B31" s="78">
        <v>475</v>
      </c>
      <c r="C31" s="73" t="s">
        <v>190</v>
      </c>
      <c r="D31" s="73" t="s">
        <v>150</v>
      </c>
      <c r="E31" s="74" t="s">
        <v>12</v>
      </c>
    </row>
    <row r="32" spans="1:5" s="8" customFormat="1" x14ac:dyDescent="0.25">
      <c r="A32" s="14">
        <v>42551</v>
      </c>
      <c r="B32" s="78">
        <v>842.35500000000002</v>
      </c>
      <c r="C32" s="73" t="s">
        <v>152</v>
      </c>
      <c r="D32" s="73" t="s">
        <v>53</v>
      </c>
      <c r="E32" s="74" t="s">
        <v>51</v>
      </c>
    </row>
    <row r="33" spans="1:5" s="8" customFormat="1" x14ac:dyDescent="0.25">
      <c r="A33" s="22" t="s">
        <v>34</v>
      </c>
      <c r="B33" s="69">
        <f>SUM(B17:B32)</f>
        <v>6769.0655000000006</v>
      </c>
      <c r="C33" s="75"/>
      <c r="D33" s="75"/>
      <c r="E33" s="76"/>
    </row>
    <row r="34" spans="1:5" s="8" customFormat="1" x14ac:dyDescent="0.25">
      <c r="A34" s="26" t="s">
        <v>54</v>
      </c>
      <c r="B34" s="42">
        <f>B14+B33</f>
        <v>9778.3055000000004</v>
      </c>
      <c r="C34" s="43"/>
      <c r="D34" s="43"/>
      <c r="E34" s="77"/>
    </row>
    <row r="35" spans="1:5" s="30" customFormat="1" x14ac:dyDescent="0.25">
      <c r="A35" s="31" t="s">
        <v>27</v>
      </c>
      <c r="B35" s="31"/>
      <c r="C35" s="45"/>
      <c r="D35" s="45"/>
      <c r="E35" s="31"/>
    </row>
    <row r="36" spans="1:5" x14ac:dyDescent="0.25">
      <c r="B36" s="45"/>
      <c r="C36" s="32"/>
      <c r="D36" s="32"/>
      <c r="E36" s="32"/>
    </row>
    <row r="63" spans="2:2" x14ac:dyDescent="0.25">
      <c r="B63" s="87"/>
    </row>
  </sheetData>
  <mergeCells count="4">
    <mergeCell ref="A1:E1"/>
    <mergeCell ref="A4:E4"/>
    <mergeCell ref="A5:E5"/>
    <mergeCell ref="A15:E15"/>
  </mergeCells>
  <hyperlinks>
    <hyperlink ref="D10" r:id="rId1" display="http://saudicaravan.com/index.php?route=product/product&amp;product_id=188"/>
  </hyperlinks>
  <pageMargins left="0.82677165354330717" right="0.39370078740157483" top="0.55118110236220474" bottom="0.55118110236220474" header="0.31496062992125984" footer="0.31496062992125984"/>
  <pageSetup paperSize="9" scale="83" fitToHeight="8" orientation="landscape" r:id="rId2"/>
  <headerFooter>
    <oddFooter>&amp;L&amp;8&amp;Z&amp;F&amp;A&amp;R&amp;8&amp;D&amp;T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Travel</vt:lpstr>
      <vt:lpstr>Hospitality</vt:lpstr>
      <vt:lpstr>Gifts &amp; Hospitality received</vt:lpstr>
      <vt:lpstr>Other</vt:lpstr>
      <vt:lpstr>'Gifts &amp; Hospitality received'!Print_Area</vt:lpstr>
      <vt:lpstr>Hospitality!Print_Area</vt:lpstr>
      <vt:lpstr>Other!Print_Area</vt:lpstr>
      <vt:lpstr>Travel!Print_Area</vt:lpstr>
      <vt:lpstr>'Gifts &amp; Hospitality received'!Print_Titles</vt:lpstr>
      <vt:lpstr>Hospitality!Print_Titles</vt:lpstr>
      <vt:lpstr>Other!Print_Titles</vt:lpstr>
    </vt:vector>
  </TitlesOfParts>
  <Company>Education NZ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Yao</dc:creator>
  <cp:lastModifiedBy>Jodi Markham</cp:lastModifiedBy>
  <cp:lastPrinted>2016-07-05T23:03:04Z</cp:lastPrinted>
  <dcterms:created xsi:type="dcterms:W3CDTF">2016-06-03T03:26:04Z</dcterms:created>
  <dcterms:modified xsi:type="dcterms:W3CDTF">2016-07-12T21:44:38Z</dcterms:modified>
</cp:coreProperties>
</file>